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im/Dropbox/030_Privat/060-Zahlensender/"/>
    </mc:Choice>
  </mc:AlternateContent>
  <bookViews>
    <workbookView xWindow="0" yWindow="440" windowWidth="39060" windowHeight="26780" tabRatio="500"/>
  </bookViews>
  <sheets>
    <sheet name="Blat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N137" i="1"/>
  <c r="O137" i="1"/>
  <c r="L3" i="1"/>
  <c r="L4" i="1"/>
  <c r="L5" i="1"/>
  <c r="L6" i="1"/>
  <c r="L7" i="1"/>
  <c r="L2" i="1"/>
  <c r="J3" i="1"/>
  <c r="J4" i="1"/>
  <c r="J5" i="1"/>
  <c r="J6" i="1"/>
  <c r="J7" i="1"/>
  <c r="J2" i="1"/>
  <c r="H3" i="1"/>
  <c r="H4" i="1"/>
  <c r="H5" i="1"/>
  <c r="H6" i="1"/>
  <c r="H7" i="1"/>
  <c r="H2" i="1"/>
  <c r="F3" i="1"/>
  <c r="F4" i="1"/>
  <c r="F5" i="1"/>
  <c r="F6" i="1"/>
  <c r="F7" i="1"/>
  <c r="F2" i="1"/>
  <c r="D3" i="1"/>
  <c r="D4" i="1"/>
  <c r="D5" i="1"/>
  <c r="D6" i="1"/>
  <c r="D7" i="1"/>
  <c r="D2" i="1"/>
  <c r="B3" i="1"/>
  <c r="B5" i="1"/>
  <c r="B6" i="1"/>
  <c r="B7" i="1"/>
  <c r="L15" i="1"/>
  <c r="B2" i="1"/>
  <c r="J13" i="1"/>
  <c r="H13" i="1"/>
  <c r="F13" i="1"/>
  <c r="D13" i="1"/>
  <c r="B13" i="1"/>
  <c r="L8" i="1"/>
  <c r="L9" i="1"/>
  <c r="L10" i="1"/>
  <c r="L11" i="1"/>
  <c r="L12" i="1"/>
  <c r="L13" i="1"/>
  <c r="J12" i="1"/>
  <c r="H12" i="1"/>
  <c r="F12" i="1"/>
  <c r="D12" i="1"/>
  <c r="B12" i="1"/>
  <c r="J11" i="1"/>
  <c r="H11" i="1"/>
  <c r="F11" i="1"/>
  <c r="D11" i="1"/>
  <c r="B11" i="1"/>
  <c r="J10" i="1"/>
  <c r="H10" i="1"/>
  <c r="F10" i="1"/>
  <c r="D10" i="1"/>
  <c r="B10" i="1"/>
  <c r="J9" i="1"/>
  <c r="H9" i="1"/>
  <c r="F9" i="1"/>
  <c r="D9" i="1"/>
  <c r="J8" i="1"/>
  <c r="H8" i="1"/>
  <c r="F8" i="1"/>
  <c r="D8" i="1"/>
  <c r="B9" i="1"/>
  <c r="B8" i="1"/>
  <c r="B14" i="1"/>
  <c r="E16" i="1"/>
  <c r="G16" i="1"/>
  <c r="I16" i="1"/>
  <c r="M16" i="1"/>
  <c r="C17" i="1"/>
  <c r="E17" i="1"/>
  <c r="G17" i="1"/>
  <c r="I17" i="1"/>
  <c r="M17" i="1"/>
  <c r="C18" i="1"/>
  <c r="E18" i="1"/>
  <c r="G18" i="1"/>
  <c r="I18" i="1"/>
  <c r="M18" i="1"/>
  <c r="C19" i="1"/>
  <c r="E19" i="1"/>
  <c r="G19" i="1"/>
  <c r="I19" i="1"/>
  <c r="M19" i="1"/>
  <c r="C20" i="1"/>
  <c r="E20" i="1"/>
  <c r="G20" i="1"/>
  <c r="I20" i="1"/>
  <c r="M20" i="1"/>
  <c r="C21" i="1"/>
  <c r="E21" i="1"/>
  <c r="G21" i="1"/>
  <c r="I21" i="1"/>
  <c r="M21" i="1"/>
  <c r="C22" i="1"/>
  <c r="E22" i="1"/>
  <c r="G22" i="1"/>
  <c r="I22" i="1"/>
  <c r="M22" i="1"/>
  <c r="C23" i="1"/>
  <c r="E23" i="1"/>
  <c r="G23" i="1"/>
  <c r="I23" i="1"/>
  <c r="M23" i="1"/>
  <c r="C24" i="1"/>
  <c r="E24" i="1"/>
  <c r="G24" i="1"/>
  <c r="I24" i="1"/>
  <c r="M24" i="1"/>
  <c r="C25" i="1"/>
  <c r="E25" i="1"/>
  <c r="G25" i="1"/>
  <c r="I25" i="1"/>
  <c r="M25" i="1"/>
  <c r="C26" i="1"/>
  <c r="E26" i="1"/>
  <c r="G26" i="1"/>
  <c r="I26" i="1"/>
  <c r="M26" i="1"/>
  <c r="C27" i="1"/>
  <c r="E27" i="1"/>
  <c r="G27" i="1"/>
  <c r="I27" i="1"/>
  <c r="M27" i="1"/>
  <c r="C28" i="1"/>
  <c r="E28" i="1"/>
  <c r="G28" i="1"/>
  <c r="I28" i="1"/>
  <c r="M28" i="1"/>
  <c r="C29" i="1"/>
  <c r="E29" i="1"/>
  <c r="G29" i="1"/>
  <c r="I29" i="1"/>
  <c r="M29" i="1"/>
  <c r="C30" i="1"/>
  <c r="E30" i="1"/>
  <c r="G30" i="1"/>
  <c r="I30" i="1"/>
  <c r="M30" i="1"/>
  <c r="C31" i="1"/>
  <c r="E31" i="1"/>
  <c r="G31" i="1"/>
  <c r="I31" i="1"/>
  <c r="M31" i="1"/>
  <c r="C32" i="1"/>
  <c r="E32" i="1"/>
  <c r="G32" i="1"/>
  <c r="I32" i="1"/>
  <c r="M32" i="1"/>
  <c r="O32" i="1"/>
  <c r="L16" i="1"/>
  <c r="L17" i="1"/>
  <c r="L18" i="1"/>
  <c r="L19" i="1"/>
  <c r="L20" i="1"/>
  <c r="L21" i="1"/>
  <c r="L22" i="1"/>
  <c r="N32" i="1"/>
  <c r="C16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14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4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4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F14" i="1"/>
  <c r="H14" i="1"/>
  <c r="D14" i="1"/>
  <c r="J14" i="1"/>
  <c r="L14" i="1"/>
  <c r="J15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4" i="1"/>
  <c r="B15" i="1"/>
  <c r="D15" i="1"/>
  <c r="F15" i="1"/>
  <c r="H15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O49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N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O63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N63" i="1"/>
  <c r="L23" i="1"/>
  <c r="L24" i="1"/>
  <c r="L25" i="1"/>
  <c r="L26" i="1"/>
  <c r="L27" i="1"/>
  <c r="L28" i="1"/>
  <c r="L29" i="1"/>
  <c r="L30" i="1"/>
  <c r="L31" i="1"/>
  <c r="L32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N135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O135" i="1"/>
  <c r="M14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N111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O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O111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N86" i="1"/>
</calcChain>
</file>

<file path=xl/sharedStrings.xml><?xml version="1.0" encoding="utf-8"?>
<sst xmlns="http://schemas.openxmlformats.org/spreadsheetml/2006/main" count="220" uniqueCount="178">
  <si>
    <t>Jan</t>
  </si>
  <si>
    <t>Marijo</t>
  </si>
  <si>
    <t>Phil</t>
  </si>
  <si>
    <t>Tim</t>
  </si>
  <si>
    <t>ZS87</t>
  </si>
  <si>
    <t>ZS68</t>
  </si>
  <si>
    <t>ZS86</t>
  </si>
  <si>
    <t>ZS85</t>
  </si>
  <si>
    <t>ZS84</t>
  </si>
  <si>
    <t>ZS83</t>
  </si>
  <si>
    <t>ZS82</t>
  </si>
  <si>
    <t>ZS81</t>
  </si>
  <si>
    <t>ZS80</t>
  </si>
  <si>
    <t>ZS79</t>
  </si>
  <si>
    <t>ZS78</t>
  </si>
  <si>
    <t>ZS77</t>
  </si>
  <si>
    <t>ZS76</t>
  </si>
  <si>
    <t>ZS75</t>
  </si>
  <si>
    <t>ZS74</t>
  </si>
  <si>
    <t>ZS72</t>
  </si>
  <si>
    <t>ZS71</t>
  </si>
  <si>
    <t>ZS70</t>
  </si>
  <si>
    <t>ZS69</t>
  </si>
  <si>
    <t>ZS67</t>
  </si>
  <si>
    <t>ZS66</t>
  </si>
  <si>
    <t>ZS65</t>
  </si>
  <si>
    <t>ZS64</t>
  </si>
  <si>
    <t>ZS63</t>
  </si>
  <si>
    <t>ZS62</t>
  </si>
  <si>
    <t>ZS61</t>
  </si>
  <si>
    <t>ZS60</t>
  </si>
  <si>
    <t>ZS59</t>
  </si>
  <si>
    <t>ZS58</t>
  </si>
  <si>
    <t>ZS57</t>
  </si>
  <si>
    <t>ZS56</t>
  </si>
  <si>
    <t>ZS55</t>
  </si>
  <si>
    <t>ZS54</t>
  </si>
  <si>
    <t>ZS53</t>
  </si>
  <si>
    <t>ZS52</t>
  </si>
  <si>
    <t>ZS51</t>
  </si>
  <si>
    <t>ZS50</t>
  </si>
  <si>
    <t>ZS49</t>
  </si>
  <si>
    <t>ZS48</t>
  </si>
  <si>
    <t>ZS47</t>
  </si>
  <si>
    <t>ZS46</t>
  </si>
  <si>
    <t>ZS45</t>
  </si>
  <si>
    <t>ZS44</t>
  </si>
  <si>
    <t>Danny</t>
  </si>
  <si>
    <t xml:space="preserve"> </t>
  </si>
  <si>
    <t>ZS37A</t>
  </si>
  <si>
    <t>Staffel 4</t>
  </si>
  <si>
    <t>Staffel 3</t>
  </si>
  <si>
    <t>ZS43</t>
  </si>
  <si>
    <t>ZS42</t>
  </si>
  <si>
    <t>ZS41</t>
  </si>
  <si>
    <t>ZS40</t>
  </si>
  <si>
    <t>ZS39</t>
  </si>
  <si>
    <t>ZS38</t>
  </si>
  <si>
    <t>ZS37</t>
  </si>
  <si>
    <t>ZS36</t>
  </si>
  <si>
    <t>ZS35</t>
  </si>
  <si>
    <t>ZS34</t>
  </si>
  <si>
    <t>ZS33</t>
  </si>
  <si>
    <t>ZS32</t>
  </si>
  <si>
    <t>ZS31</t>
  </si>
  <si>
    <t>ZS30</t>
  </si>
  <si>
    <t>ZS29</t>
  </si>
  <si>
    <t>ZS28</t>
  </si>
  <si>
    <t>ZS27</t>
  </si>
  <si>
    <t>ZS26</t>
  </si>
  <si>
    <t>ZS24</t>
  </si>
  <si>
    <t>ZS23</t>
  </si>
  <si>
    <t>ZS22</t>
  </si>
  <si>
    <t>ZS21</t>
  </si>
  <si>
    <t>ZS20</t>
  </si>
  <si>
    <t>ZS19</t>
  </si>
  <si>
    <t>ZS18</t>
  </si>
  <si>
    <t>Staffel 2</t>
  </si>
  <si>
    <t>ZS17</t>
  </si>
  <si>
    <t>ZS16</t>
  </si>
  <si>
    <t>ZS15</t>
  </si>
  <si>
    <t>ZS14</t>
  </si>
  <si>
    <t>ZS13</t>
  </si>
  <si>
    <t>ZS12</t>
  </si>
  <si>
    <t>ZS11</t>
  </si>
  <si>
    <t>ZS10</t>
  </si>
  <si>
    <t>ZS9</t>
  </si>
  <si>
    <t>ZS8</t>
  </si>
  <si>
    <t>ZS7</t>
  </si>
  <si>
    <t>ZS6</t>
  </si>
  <si>
    <t>ZS5</t>
  </si>
  <si>
    <t>ZS4</t>
  </si>
  <si>
    <t>ZS3</t>
  </si>
  <si>
    <t>ZS2</t>
  </si>
  <si>
    <t>ZS1</t>
  </si>
  <si>
    <t>x</t>
  </si>
  <si>
    <t>Staffel 1</t>
  </si>
  <si>
    <t>GESAMT</t>
  </si>
  <si>
    <t>Anz</t>
  </si>
  <si>
    <t>Q</t>
  </si>
  <si>
    <t>ZS21: Totalausfall</t>
  </si>
  <si>
    <t>ZS58: Geteilter Adler, Teddybär</t>
  </si>
  <si>
    <t>Fremd in Fremdem Land, Jack Pucket</t>
  </si>
  <si>
    <t>Rastlos, Kate</t>
  </si>
  <si>
    <t>ZS78: Eleven Hurts</t>
  </si>
  <si>
    <t>Die Konstante, Desmond</t>
  </si>
  <si>
    <t>ZS72: Not Pennys Boat</t>
  </si>
  <si>
    <t>Hinter dem Spiegel Teil 2</t>
  </si>
  <si>
    <t>ZS34: Pierre Chang reitet nach Skandinisland</t>
  </si>
  <si>
    <t>Was Kate getan hat</t>
  </si>
  <si>
    <t>ZS118</t>
  </si>
  <si>
    <t>ZS117</t>
  </si>
  <si>
    <t>ZS116</t>
  </si>
  <si>
    <t>ZS115</t>
  </si>
  <si>
    <t>ZS114</t>
  </si>
  <si>
    <t>ZS113</t>
  </si>
  <si>
    <t>ZS112</t>
  </si>
  <si>
    <t>ZS111</t>
  </si>
  <si>
    <t>ZS110</t>
  </si>
  <si>
    <t>ZS109</t>
  </si>
  <si>
    <t>ZS108</t>
  </si>
  <si>
    <t>ZS107</t>
  </si>
  <si>
    <t>ZS106</t>
  </si>
  <si>
    <t>ZS105</t>
  </si>
  <si>
    <t>ZS104</t>
  </si>
  <si>
    <t>ZS101</t>
  </si>
  <si>
    <t>ZS100</t>
  </si>
  <si>
    <t>ZS99</t>
  </si>
  <si>
    <t>ZS98</t>
  </si>
  <si>
    <t>ZS97</t>
  </si>
  <si>
    <t>ZS96</t>
  </si>
  <si>
    <t>ZS95</t>
  </si>
  <si>
    <t>ZS94</t>
  </si>
  <si>
    <t>ZS93</t>
  </si>
  <si>
    <t>ZS92</t>
  </si>
  <si>
    <t>ZS91</t>
  </si>
  <si>
    <t>ZS90</t>
  </si>
  <si>
    <t>ZS89</t>
  </si>
  <si>
    <t>Staffel 5</t>
  </si>
  <si>
    <t>Staffel 6</t>
  </si>
  <si>
    <t>ZS125</t>
  </si>
  <si>
    <t>ZS124</t>
  </si>
  <si>
    <t>ZS122</t>
  </si>
  <si>
    <t>ZS121</t>
  </si>
  <si>
    <t>ZS120</t>
  </si>
  <si>
    <t>ZS119</t>
  </si>
  <si>
    <t>Staffel</t>
  </si>
  <si>
    <t>Gesamt</t>
  </si>
  <si>
    <t>Jan, Tim</t>
  </si>
  <si>
    <t>Jan, Phil</t>
  </si>
  <si>
    <t>Phil, Tim</t>
  </si>
  <si>
    <t>Phil, Marijo</t>
  </si>
  <si>
    <t>Tim, Jan</t>
  </si>
  <si>
    <t>Relativ gleich</t>
  </si>
  <si>
    <t>Tim nie</t>
  </si>
  <si>
    <t>Phil Ausreißer</t>
  </si>
  <si>
    <t>Marijo Ausreißer</t>
  </si>
  <si>
    <t>Tim, Marijo</t>
  </si>
  <si>
    <t>Jan die meißten 4er, 8er und 2t meiste 42er</t>
  </si>
  <si>
    <t>ZS116: Alle tot</t>
  </si>
  <si>
    <t>Ab Aeterno</t>
  </si>
  <si>
    <t>ZS110: Rousseau 2.0</t>
  </si>
  <si>
    <t>What Kate Does</t>
  </si>
  <si>
    <t>ZS101: The Ewoks sucked, Dude</t>
  </si>
  <si>
    <t>Some like it Hoth</t>
  </si>
  <si>
    <t>ZS91: Vulgärlatein</t>
  </si>
  <si>
    <t>Jughead</t>
  </si>
  <si>
    <t>4(%)</t>
  </si>
  <si>
    <t>8(%)</t>
  </si>
  <si>
    <t>15(%)</t>
  </si>
  <si>
    <t>16(%)</t>
  </si>
  <si>
    <t>23(%)</t>
  </si>
  <si>
    <t>42(%)</t>
  </si>
  <si>
    <t>Danny, Tim</t>
  </si>
  <si>
    <t>Jan+Marijo, Danny+Phil</t>
  </si>
  <si>
    <t>Phil+Danny, Marijo</t>
  </si>
  <si>
    <t>Danny, Jan+Marijo</t>
  </si>
  <si>
    <t>Marijo, Alle ähnlich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</si>
</sst>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164" fontId="1" fillId="3" borderId="0" xfId="0" applyNumberFormat="1" applyFont="1" applyFill="1"/>
    <xf numFmtId="164" fontId="1" fillId="2" borderId="0" xfId="0" applyNumberFormat="1" applyFont="1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3" borderId="0" xfId="0" applyFont="1" applyFill="1"/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1" fontId="4" fillId="3" borderId="0" xfId="0" applyNumberFormat="1" applyFont="1" applyFill="1"/>
    <xf numFmtId="0" fontId="4" fillId="2" borderId="0" xfId="0" applyFont="1" applyFill="1"/>
    <xf numFmtId="164" fontId="4" fillId="2" borderId="0" xfId="0" applyNumberFormat="1" applyFont="1" applyFill="1"/>
    <xf numFmtId="164" fontId="4" fillId="3" borderId="0" xfId="0" applyNumberFormat="1" applyFont="1" applyFill="1"/>
  </cellXfs>
  <cellStyles count="2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Anteil an jeder Zahlenwertung pro Person und deren Teilnahmeanzahl (Darstellung gestapelt)</a:t>
            </a:r>
            <a:endParaRPr lang="de-DE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Blatt1!$B$1</c:f>
              <c:strCache>
                <c:ptCount val="1"/>
                <c:pt idx="0">
                  <c:v>Jan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Blatt1!$B$2:$B$7</c:f>
              <c:numCache>
                <c:formatCode>0</c:formatCode>
                <c:ptCount val="6"/>
                <c:pt idx="0">
                  <c:v>2.857142857142857</c:v>
                </c:pt>
                <c:pt idx="1">
                  <c:v>11.42857142857143</c:v>
                </c:pt>
                <c:pt idx="2">
                  <c:v>14.28571428571428</c:v>
                </c:pt>
                <c:pt idx="3">
                  <c:v>25.71428571428571</c:v>
                </c:pt>
                <c:pt idx="4">
                  <c:v>33.33333333333333</c:v>
                </c:pt>
                <c:pt idx="5">
                  <c:v>12.38095238095238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Blatt1!$D$1</c:f>
              <c:strCache>
                <c:ptCount val="1"/>
                <c:pt idx="0">
                  <c:v>Marijo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Blatt1!$D$2:$D$7</c:f>
              <c:numCache>
                <c:formatCode>0</c:formatCode>
                <c:ptCount val="6"/>
                <c:pt idx="0">
                  <c:v>1.149425287356322</c:v>
                </c:pt>
                <c:pt idx="1">
                  <c:v>11.49425287356322</c:v>
                </c:pt>
                <c:pt idx="2">
                  <c:v>10.3448275862069</c:v>
                </c:pt>
                <c:pt idx="3">
                  <c:v>26.4367816091954</c:v>
                </c:pt>
                <c:pt idx="4">
                  <c:v>43.67816091954022</c:v>
                </c:pt>
                <c:pt idx="5">
                  <c:v>6.896551724137931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Blatt1!$F$1</c:f>
              <c:strCache>
                <c:ptCount val="1"/>
                <c:pt idx="0">
                  <c:v>Phil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Blatt1!$F$2:$F$7</c:f>
              <c:numCache>
                <c:formatCode>0</c:formatCode>
                <c:ptCount val="6"/>
                <c:pt idx="0">
                  <c:v>1.724137931034483</c:v>
                </c:pt>
                <c:pt idx="1">
                  <c:v>6.034482758620689</c:v>
                </c:pt>
                <c:pt idx="2">
                  <c:v>15.51724137931034</c:v>
                </c:pt>
                <c:pt idx="3">
                  <c:v>33.62068965517241</c:v>
                </c:pt>
                <c:pt idx="4">
                  <c:v>34.48275862068965</c:v>
                </c:pt>
                <c:pt idx="5">
                  <c:v>8.620689655172412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Blatt1!$H$1</c:f>
              <c:strCache>
                <c:ptCount val="1"/>
                <c:pt idx="0">
                  <c:v>Tim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Blatt1!$H$2:$H$7</c:f>
              <c:numCache>
                <c:formatCode>0</c:formatCode>
                <c:ptCount val="6"/>
                <c:pt idx="0">
                  <c:v>0.0</c:v>
                </c:pt>
                <c:pt idx="1">
                  <c:v>9.243697478991598</c:v>
                </c:pt>
                <c:pt idx="2">
                  <c:v>11.76470588235294</c:v>
                </c:pt>
                <c:pt idx="3">
                  <c:v>29.41176470588236</c:v>
                </c:pt>
                <c:pt idx="4">
                  <c:v>34.45378151260504</c:v>
                </c:pt>
                <c:pt idx="5">
                  <c:v>15.12605042016807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Blatt1!$J$1</c:f>
              <c:strCache>
                <c:ptCount val="1"/>
                <c:pt idx="0">
                  <c:v>Danny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Blatt1!$J$2:$J$7</c:f>
              <c:numCache>
                <c:formatCode>0</c:formatCode>
                <c:ptCount val="6"/>
                <c:pt idx="0">
                  <c:v>6.451612903225806</c:v>
                </c:pt>
                <c:pt idx="1">
                  <c:v>6.451612903225806</c:v>
                </c:pt>
                <c:pt idx="2">
                  <c:v>16.12903225806452</c:v>
                </c:pt>
                <c:pt idx="3">
                  <c:v>38.70967741935483</c:v>
                </c:pt>
                <c:pt idx="4">
                  <c:v>32.25806451612903</c:v>
                </c:pt>
                <c:pt idx="5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3251472"/>
        <c:axId val="1812106816"/>
      </c:lineChart>
      <c:catAx>
        <c:axId val="180325147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12106816"/>
        <c:crosses val="autoZero"/>
        <c:auto val="1"/>
        <c:lblAlgn val="ctr"/>
        <c:lblOffset val="100"/>
        <c:noMultiLvlLbl val="0"/>
      </c:catAx>
      <c:valAx>
        <c:axId val="1812106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80325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600" b="1" i="0" baseline="0">
                <a:effectLst/>
              </a:rPr>
              <a:t>Anteil an jeder Zahlenwertung pro Person und deren Teilnahmeanzahl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Blatt1!$B$1</c:f>
              <c:strCache>
                <c:ptCount val="1"/>
                <c:pt idx="0">
                  <c:v>Jan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Blatt1!$B$2:$B$7</c:f>
              <c:numCache>
                <c:formatCode>0</c:formatCode>
                <c:ptCount val="6"/>
                <c:pt idx="0">
                  <c:v>2.857142857142857</c:v>
                </c:pt>
                <c:pt idx="1">
                  <c:v>11.42857142857143</c:v>
                </c:pt>
                <c:pt idx="2">
                  <c:v>14.28571428571428</c:v>
                </c:pt>
                <c:pt idx="3">
                  <c:v>25.71428571428571</c:v>
                </c:pt>
                <c:pt idx="4">
                  <c:v>33.33333333333333</c:v>
                </c:pt>
                <c:pt idx="5">
                  <c:v>12.38095238095238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Blatt1!$D$1</c:f>
              <c:strCache>
                <c:ptCount val="1"/>
                <c:pt idx="0">
                  <c:v>Marijo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Blatt1!$D$2:$D$7</c:f>
              <c:numCache>
                <c:formatCode>0</c:formatCode>
                <c:ptCount val="6"/>
                <c:pt idx="0">
                  <c:v>1.149425287356322</c:v>
                </c:pt>
                <c:pt idx="1">
                  <c:v>11.49425287356322</c:v>
                </c:pt>
                <c:pt idx="2">
                  <c:v>10.3448275862069</c:v>
                </c:pt>
                <c:pt idx="3">
                  <c:v>26.4367816091954</c:v>
                </c:pt>
                <c:pt idx="4">
                  <c:v>43.67816091954022</c:v>
                </c:pt>
                <c:pt idx="5">
                  <c:v>6.896551724137931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Blatt1!$F$1</c:f>
              <c:strCache>
                <c:ptCount val="1"/>
                <c:pt idx="0">
                  <c:v>Phil</c:v>
                </c:pt>
              </c:strCache>
            </c:strRef>
          </c:tx>
          <c:spPr>
            <a:ln w="22225" cap="rnd">
              <a:solidFill>
                <a:schemeClr val="accent5"/>
              </a:solidFill>
            </a:ln>
            <a:effectLst>
              <a:glow rad="139700">
                <a:schemeClr val="accent5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Blatt1!$F$2:$F$7</c:f>
              <c:numCache>
                <c:formatCode>0</c:formatCode>
                <c:ptCount val="6"/>
                <c:pt idx="0">
                  <c:v>1.724137931034483</c:v>
                </c:pt>
                <c:pt idx="1">
                  <c:v>6.034482758620689</c:v>
                </c:pt>
                <c:pt idx="2">
                  <c:v>15.51724137931034</c:v>
                </c:pt>
                <c:pt idx="3">
                  <c:v>33.62068965517241</c:v>
                </c:pt>
                <c:pt idx="4">
                  <c:v>34.48275862068965</c:v>
                </c:pt>
                <c:pt idx="5">
                  <c:v>8.620689655172412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Blatt1!$H$1</c:f>
              <c:strCache>
                <c:ptCount val="1"/>
                <c:pt idx="0">
                  <c:v>Tim</c:v>
                </c:pt>
              </c:strCache>
            </c:strRef>
          </c:tx>
          <c:spPr>
            <a:ln w="22225" cap="rnd">
              <a:solidFill>
                <a:schemeClr val="accent1">
                  <a:lumMod val="60000"/>
                </a:schemeClr>
              </a:solidFill>
            </a:ln>
            <a:effectLst>
              <a:glow rad="139700">
                <a:schemeClr val="accent1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Blatt1!$H$2:$H$7</c:f>
              <c:numCache>
                <c:formatCode>0</c:formatCode>
                <c:ptCount val="6"/>
                <c:pt idx="0">
                  <c:v>0.0</c:v>
                </c:pt>
                <c:pt idx="1">
                  <c:v>9.243697478991598</c:v>
                </c:pt>
                <c:pt idx="2">
                  <c:v>11.76470588235294</c:v>
                </c:pt>
                <c:pt idx="3">
                  <c:v>29.41176470588236</c:v>
                </c:pt>
                <c:pt idx="4">
                  <c:v>34.45378151260504</c:v>
                </c:pt>
                <c:pt idx="5">
                  <c:v>15.12605042016807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Blatt1!$J$1</c:f>
              <c:strCache>
                <c:ptCount val="1"/>
                <c:pt idx="0">
                  <c:v>Danny</c:v>
                </c:pt>
              </c:strCache>
            </c:strRef>
          </c:tx>
          <c:spPr>
            <a:ln w="22225" cap="rnd">
              <a:solidFill>
                <a:schemeClr val="accent3">
                  <a:lumMod val="60000"/>
                </a:schemeClr>
              </a:solidFill>
            </a:ln>
            <a:effectLst>
              <a:glow rad="139700">
                <a:schemeClr val="accent3">
                  <a:lumMod val="60000"/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Blatt1!$A$2:$A$7</c:f>
              <c:strCache>
                <c:ptCount val="6"/>
                <c:pt idx="0">
                  <c:v>4(%)</c:v>
                </c:pt>
                <c:pt idx="1">
                  <c:v>8(%)</c:v>
                </c:pt>
                <c:pt idx="2">
                  <c:v>15(%)</c:v>
                </c:pt>
                <c:pt idx="3">
                  <c:v>16(%)</c:v>
                </c:pt>
                <c:pt idx="4">
                  <c:v>23(%)</c:v>
                </c:pt>
                <c:pt idx="5">
                  <c:v>42(%)</c:v>
                </c:pt>
              </c:strCache>
            </c:strRef>
          </c:cat>
          <c:val>
            <c:numRef>
              <c:f>Blatt1!$J$2:$J$7</c:f>
              <c:numCache>
                <c:formatCode>0</c:formatCode>
                <c:ptCount val="6"/>
                <c:pt idx="0">
                  <c:v>6.451612903225806</c:v>
                </c:pt>
                <c:pt idx="1">
                  <c:v>6.451612903225806</c:v>
                </c:pt>
                <c:pt idx="2">
                  <c:v>16.12903225806452</c:v>
                </c:pt>
                <c:pt idx="3">
                  <c:v>38.70967741935483</c:v>
                </c:pt>
                <c:pt idx="4">
                  <c:v>32.25806451612903</c:v>
                </c:pt>
                <c:pt idx="5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3325664"/>
        <c:axId val="1923327440"/>
      </c:lineChart>
      <c:catAx>
        <c:axId val="19233256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3327440"/>
        <c:crosses val="autoZero"/>
        <c:auto val="1"/>
        <c:lblAlgn val="ctr"/>
        <c:lblOffset val="100"/>
        <c:noMultiLvlLbl val="0"/>
      </c:catAx>
      <c:valAx>
        <c:axId val="1923327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332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812800</xdr:colOff>
      <xdr:row>15</xdr:row>
      <xdr:rowOff>203199</xdr:rowOff>
    </xdr:from>
    <xdr:to>
      <xdr:col>31</xdr:col>
      <xdr:colOff>16933</xdr:colOff>
      <xdr:row>35</xdr:row>
      <xdr:rowOff>143933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37</xdr:row>
      <xdr:rowOff>0</xdr:rowOff>
    </xdr:from>
    <xdr:to>
      <xdr:col>31</xdr:col>
      <xdr:colOff>33866</xdr:colOff>
      <xdr:row>56</xdr:row>
      <xdr:rowOff>143934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7"/>
  <sheetViews>
    <sheetView tabSelected="1" zoomScale="150" workbookViewId="0">
      <pane ySplit="15" topLeftCell="A16" activePane="bottomLeft" state="frozen"/>
      <selection pane="bottomLeft" activeCell="Q19" sqref="Q19"/>
    </sheetView>
  </sheetViews>
  <sheetFormatPr baseColWidth="10" defaultRowHeight="16" x14ac:dyDescent="0.2"/>
  <cols>
    <col min="1" max="1" width="5.6640625" style="1" customWidth="1"/>
    <col min="2" max="2" width="6" style="3" customWidth="1"/>
    <col min="3" max="3" width="3.83203125" style="2" bestFit="1" customWidth="1"/>
    <col min="4" max="4" width="7" style="3" bestFit="1" customWidth="1"/>
    <col min="5" max="5" width="3.83203125" style="2" bestFit="1" customWidth="1"/>
    <col min="6" max="6" width="5.5" style="3" customWidth="1"/>
    <col min="7" max="7" width="3.83203125" style="2" bestFit="1" customWidth="1"/>
    <col min="8" max="8" width="5.33203125" style="3" customWidth="1"/>
    <col min="9" max="9" width="3.83203125" style="2" bestFit="1" customWidth="1"/>
    <col min="10" max="10" width="6.83203125" style="3" bestFit="1" customWidth="1"/>
    <col min="11" max="11" width="3.83203125" style="2" bestFit="1" customWidth="1"/>
    <col min="12" max="12" width="8.83203125" style="6" customWidth="1"/>
    <col min="13" max="13" width="7" style="8" customWidth="1"/>
    <col min="14" max="14" width="8.33203125" style="6" bestFit="1" customWidth="1"/>
    <col min="15" max="15" width="7.6640625" style="7" bestFit="1" customWidth="1"/>
  </cols>
  <sheetData>
    <row r="1" spans="1:17" s="1" customFormat="1" x14ac:dyDescent="0.2">
      <c r="B1" s="4" t="s">
        <v>0</v>
      </c>
      <c r="C1" s="5"/>
      <c r="D1" s="4" t="s">
        <v>1</v>
      </c>
      <c r="E1" s="5"/>
      <c r="F1" s="4" t="s">
        <v>2</v>
      </c>
      <c r="G1" s="5"/>
      <c r="H1" s="4" t="s">
        <v>3</v>
      </c>
      <c r="I1" s="5"/>
      <c r="J1" s="4" t="s">
        <v>47</v>
      </c>
      <c r="K1" s="5"/>
      <c r="L1" s="6" t="s">
        <v>147</v>
      </c>
      <c r="M1" s="7"/>
      <c r="N1" s="6" t="s">
        <v>146</v>
      </c>
      <c r="O1" s="7"/>
    </row>
    <row r="2" spans="1:17" s="1" customFormat="1" x14ac:dyDescent="0.2">
      <c r="A2" s="14" t="s">
        <v>167</v>
      </c>
      <c r="B2" s="15">
        <f>100/B$15*B8</f>
        <v>2.8571428571428568</v>
      </c>
      <c r="C2" s="16"/>
      <c r="D2" s="15">
        <f>100/D$15*D8</f>
        <v>1.1494252873563218</v>
      </c>
      <c r="E2" s="16"/>
      <c r="F2" s="15">
        <f>100/F$15*F8</f>
        <v>1.7241379310344827</v>
      </c>
      <c r="G2" s="16"/>
      <c r="H2" s="15">
        <f>100/H$15*H8</f>
        <v>0</v>
      </c>
      <c r="I2" s="16"/>
      <c r="J2" s="15">
        <f>100/J$15*J8</f>
        <v>6.4516129032258061</v>
      </c>
      <c r="K2" s="16"/>
      <c r="L2" s="15">
        <f>100/SUM($L$8:$L$13)*L8</f>
        <v>1.7467248908296944</v>
      </c>
      <c r="M2" s="17"/>
      <c r="N2" s="18"/>
      <c r="O2" s="7"/>
      <c r="P2" s="12" t="s">
        <v>173</v>
      </c>
    </row>
    <row r="3" spans="1:17" s="1" customFormat="1" x14ac:dyDescent="0.2">
      <c r="A3" s="14" t="s">
        <v>168</v>
      </c>
      <c r="B3" s="15">
        <f t="shared" ref="B3:B7" si="0">100/B$15*B9</f>
        <v>11.428571428571427</v>
      </c>
      <c r="C3" s="16"/>
      <c r="D3" s="15">
        <f t="shared" ref="D3:D7" si="1">100/D$15*D9</f>
        <v>11.494252873563218</v>
      </c>
      <c r="E3" s="16"/>
      <c r="F3" s="15">
        <f t="shared" ref="F3:F7" si="2">100/F$15*F9</f>
        <v>6.0344827586206895</v>
      </c>
      <c r="G3" s="16"/>
      <c r="H3" s="15">
        <f t="shared" ref="H3:H7" si="3">100/H$15*H9</f>
        <v>9.2436974789915975</v>
      </c>
      <c r="I3" s="16"/>
      <c r="J3" s="15">
        <f t="shared" ref="J3:J7" si="4">100/J$15*J9</f>
        <v>6.4516129032258061</v>
      </c>
      <c r="K3" s="16"/>
      <c r="L3" s="15">
        <f t="shared" ref="L3:L7" si="5">100/SUM($L$8:$L$13)*L9</f>
        <v>9.1703056768558948</v>
      </c>
      <c r="M3" s="17"/>
      <c r="N3" s="18"/>
      <c r="O3" s="7"/>
      <c r="P3" s="12" t="s">
        <v>174</v>
      </c>
    </row>
    <row r="4" spans="1:17" s="1" customFormat="1" x14ac:dyDescent="0.2">
      <c r="A4" s="14" t="s">
        <v>169</v>
      </c>
      <c r="B4" s="15">
        <f>100/B$15*B10</f>
        <v>14.285714285714285</v>
      </c>
      <c r="C4" s="16"/>
      <c r="D4" s="15">
        <f t="shared" si="1"/>
        <v>10.344827586206897</v>
      </c>
      <c r="E4" s="16"/>
      <c r="F4" s="15">
        <f t="shared" si="2"/>
        <v>15.517241379310343</v>
      </c>
      <c r="G4" s="16"/>
      <c r="H4" s="15">
        <f t="shared" si="3"/>
        <v>11.764705882352942</v>
      </c>
      <c r="I4" s="16"/>
      <c r="J4" s="15">
        <f t="shared" si="4"/>
        <v>16.129032258064516</v>
      </c>
      <c r="K4" s="16"/>
      <c r="L4" s="15">
        <f t="shared" si="5"/>
        <v>13.318777292576419</v>
      </c>
      <c r="M4" s="17"/>
      <c r="N4" s="18"/>
      <c r="O4" s="7"/>
      <c r="P4" s="12" t="s">
        <v>175</v>
      </c>
    </row>
    <row r="5" spans="1:17" s="1" customFormat="1" x14ac:dyDescent="0.2">
      <c r="A5" s="14" t="s">
        <v>170</v>
      </c>
      <c r="B5" s="15">
        <f t="shared" si="0"/>
        <v>25.714285714285712</v>
      </c>
      <c r="C5" s="16"/>
      <c r="D5" s="15">
        <f t="shared" si="1"/>
        <v>26.4367816091954</v>
      </c>
      <c r="E5" s="16"/>
      <c r="F5" s="15">
        <f t="shared" si="2"/>
        <v>33.620689655172413</v>
      </c>
      <c r="G5" s="16"/>
      <c r="H5" s="15">
        <f t="shared" si="3"/>
        <v>29.411764705882355</v>
      </c>
      <c r="I5" s="16"/>
      <c r="J5" s="15">
        <f t="shared" si="4"/>
        <v>38.709677419354833</v>
      </c>
      <c r="K5" s="16"/>
      <c r="L5" s="15">
        <f t="shared" si="5"/>
        <v>29.694323144104803</v>
      </c>
      <c r="M5" s="17"/>
      <c r="N5" s="18"/>
      <c r="O5" s="7"/>
      <c r="P5" s="12" t="s">
        <v>176</v>
      </c>
    </row>
    <row r="6" spans="1:17" s="1" customFormat="1" x14ac:dyDescent="0.2">
      <c r="A6" s="14" t="s">
        <v>171</v>
      </c>
      <c r="B6" s="15">
        <f t="shared" si="0"/>
        <v>33.333333333333329</v>
      </c>
      <c r="C6" s="16"/>
      <c r="D6" s="15">
        <f t="shared" si="1"/>
        <v>43.678160919540225</v>
      </c>
      <c r="E6" s="16"/>
      <c r="F6" s="15">
        <f t="shared" si="2"/>
        <v>34.482758620689651</v>
      </c>
      <c r="G6" s="16"/>
      <c r="H6" s="15">
        <f t="shared" si="3"/>
        <v>34.45378151260504</v>
      </c>
      <c r="I6" s="16"/>
      <c r="J6" s="15">
        <f t="shared" si="4"/>
        <v>32.258064516129032</v>
      </c>
      <c r="K6" s="16"/>
      <c r="L6" s="15">
        <f t="shared" si="5"/>
        <v>35.807860262008738</v>
      </c>
      <c r="M6" s="17"/>
      <c r="N6" s="18"/>
      <c r="O6" s="7"/>
      <c r="P6" s="12" t="s">
        <v>177</v>
      </c>
    </row>
    <row r="7" spans="1:17" s="1" customFormat="1" x14ac:dyDescent="0.2">
      <c r="A7" s="14" t="s">
        <v>172</v>
      </c>
      <c r="B7" s="15">
        <f t="shared" si="0"/>
        <v>12.38095238095238</v>
      </c>
      <c r="C7" s="16"/>
      <c r="D7" s="15">
        <f t="shared" si="1"/>
        <v>6.8965517241379306</v>
      </c>
      <c r="E7" s="16"/>
      <c r="F7" s="15">
        <f t="shared" si="2"/>
        <v>8.6206896551724128</v>
      </c>
      <c r="G7" s="16"/>
      <c r="H7" s="15">
        <f t="shared" si="3"/>
        <v>15.126050420168067</v>
      </c>
      <c r="I7" s="16"/>
      <c r="J7" s="15">
        <f t="shared" si="4"/>
        <v>0</v>
      </c>
      <c r="K7" s="16"/>
      <c r="L7" s="15">
        <f t="shared" si="5"/>
        <v>10.262008733624455</v>
      </c>
      <c r="M7" s="17"/>
      <c r="N7" s="18"/>
      <c r="O7" s="7"/>
      <c r="P7" s="12" t="s">
        <v>157</v>
      </c>
    </row>
    <row r="8" spans="1:17" s="1" customFormat="1" x14ac:dyDescent="0.2">
      <c r="A8" s="1">
        <v>4</v>
      </c>
      <c r="B8" s="4">
        <f>COUNTIF(B$16:B$135,4)</f>
        <v>3</v>
      </c>
      <c r="C8" s="5"/>
      <c r="D8" s="4">
        <f>COUNTIF(D$16:D$135,4)</f>
        <v>1</v>
      </c>
      <c r="E8" s="5"/>
      <c r="F8" s="4">
        <f>COUNTIF(F$16:F$135,4)</f>
        <v>2</v>
      </c>
      <c r="G8" s="5"/>
      <c r="H8" s="4">
        <f>COUNTIF(H$16:H$135,4)</f>
        <v>0</v>
      </c>
      <c r="I8" s="5"/>
      <c r="J8" s="4">
        <f>COUNTIF(J$16:J$135,4)</f>
        <v>2</v>
      </c>
      <c r="K8" s="5"/>
      <c r="L8" s="4">
        <f>SUM(B8,D8,F8,H8,J8)</f>
        <v>8</v>
      </c>
      <c r="M8" s="7"/>
      <c r="N8" s="6"/>
      <c r="O8" s="7"/>
      <c r="P8" s="12" t="s">
        <v>148</v>
      </c>
      <c r="Q8" s="12" t="s">
        <v>154</v>
      </c>
    </row>
    <row r="9" spans="1:17" s="1" customFormat="1" x14ac:dyDescent="0.2">
      <c r="A9" s="1">
        <v>8</v>
      </c>
      <c r="B9" s="4">
        <f>COUNTIF(B$16:B$135,8)</f>
        <v>12</v>
      </c>
      <c r="C9" s="5"/>
      <c r="D9" s="4">
        <f>COUNTIF(D$16:D$135,8)</f>
        <v>10</v>
      </c>
      <c r="E9" s="5"/>
      <c r="F9" s="4">
        <f>COUNTIF(F$16:F$135,8)</f>
        <v>7</v>
      </c>
      <c r="G9" s="5"/>
      <c r="H9" s="4">
        <f>COUNTIF(H$16:H$135,8)</f>
        <v>11</v>
      </c>
      <c r="I9" s="5"/>
      <c r="J9" s="4">
        <f>COUNTIF(J$16:J$135,8)</f>
        <v>2</v>
      </c>
      <c r="K9" s="5"/>
      <c r="L9" s="4">
        <f t="shared" ref="L9:L13" si="6">SUM(B9,D9,F9,H9,J9)</f>
        <v>42</v>
      </c>
      <c r="M9" s="7"/>
      <c r="N9" s="6"/>
      <c r="O9" s="7"/>
      <c r="P9" s="12" t="s">
        <v>149</v>
      </c>
      <c r="Q9" s="12" t="s">
        <v>155</v>
      </c>
    </row>
    <row r="10" spans="1:17" s="1" customFormat="1" x14ac:dyDescent="0.2">
      <c r="A10" s="1">
        <v>15</v>
      </c>
      <c r="B10" s="4">
        <f>COUNTIF(B$16:B$135,15)</f>
        <v>15</v>
      </c>
      <c r="C10" s="5"/>
      <c r="D10" s="4">
        <f>COUNTIF(D$16:D$135,15)</f>
        <v>9</v>
      </c>
      <c r="E10" s="5"/>
      <c r="F10" s="4">
        <f>COUNTIF(F$16:F$135,15)</f>
        <v>18</v>
      </c>
      <c r="G10" s="5"/>
      <c r="H10" s="4">
        <f>COUNTIF(H$16:H$135,15)</f>
        <v>14</v>
      </c>
      <c r="I10" s="5"/>
      <c r="J10" s="4">
        <f>COUNTIF(J$16:J$135,15)</f>
        <v>5</v>
      </c>
      <c r="K10" s="5"/>
      <c r="L10" s="4">
        <f t="shared" si="6"/>
        <v>61</v>
      </c>
      <c r="M10" s="7"/>
      <c r="N10" s="6"/>
      <c r="O10" s="7"/>
      <c r="P10" s="12" t="s">
        <v>150</v>
      </c>
      <c r="Q10" s="12" t="s">
        <v>156</v>
      </c>
    </row>
    <row r="11" spans="1:17" s="1" customFormat="1" x14ac:dyDescent="0.2">
      <c r="A11" s="1">
        <v>16</v>
      </c>
      <c r="B11" s="4">
        <f>COUNTIF(B$16:B$135,16)</f>
        <v>27</v>
      </c>
      <c r="C11" s="5"/>
      <c r="D11" s="4">
        <f>COUNTIF(D$16:D$135,16)</f>
        <v>23</v>
      </c>
      <c r="E11" s="5"/>
      <c r="F11" s="4">
        <f>COUNTIF(F$16:F$135,16)</f>
        <v>39</v>
      </c>
      <c r="G11" s="5"/>
      <c r="H11" s="4">
        <f>COUNTIF(H$16:H$135,16)</f>
        <v>35</v>
      </c>
      <c r="I11" s="5"/>
      <c r="J11" s="4">
        <f>COUNTIF(J$16:J$135,16)</f>
        <v>12</v>
      </c>
      <c r="K11" s="5"/>
      <c r="L11" s="4">
        <f t="shared" si="6"/>
        <v>136</v>
      </c>
      <c r="M11" s="7"/>
      <c r="N11" s="6"/>
      <c r="O11" s="7"/>
      <c r="P11" s="12" t="s">
        <v>151</v>
      </c>
      <c r="Q11" s="12" t="s">
        <v>156</v>
      </c>
    </row>
    <row r="12" spans="1:17" s="1" customFormat="1" x14ac:dyDescent="0.2">
      <c r="A12" s="1">
        <v>23</v>
      </c>
      <c r="B12" s="4">
        <f>COUNTIF(B$16:B$135,23)</f>
        <v>35</v>
      </c>
      <c r="C12" s="5"/>
      <c r="D12" s="4">
        <f>COUNTIF(D$16:D$135,23)</f>
        <v>38</v>
      </c>
      <c r="E12" s="5"/>
      <c r="F12" s="4">
        <f>COUNTIF(F$16:F$135,23)</f>
        <v>40</v>
      </c>
      <c r="G12" s="5"/>
      <c r="H12" s="4">
        <f>COUNTIF(H$16:H$135,23)</f>
        <v>41</v>
      </c>
      <c r="I12" s="5"/>
      <c r="J12" s="4">
        <f>COUNTIF(J$16:J$135,23)</f>
        <v>10</v>
      </c>
      <c r="K12" s="5"/>
      <c r="L12" s="4">
        <f t="shared" si="6"/>
        <v>164</v>
      </c>
      <c r="M12" s="7"/>
      <c r="N12" s="6"/>
      <c r="O12" s="7"/>
      <c r="P12" s="12" t="s">
        <v>152</v>
      </c>
      <c r="Q12" s="12" t="s">
        <v>153</v>
      </c>
    </row>
    <row r="13" spans="1:17" s="1" customFormat="1" x14ac:dyDescent="0.2">
      <c r="A13" s="1">
        <v>42</v>
      </c>
      <c r="B13" s="4">
        <f>COUNTIF(B$16:B$135,42)</f>
        <v>13</v>
      </c>
      <c r="C13" s="5"/>
      <c r="D13" s="4">
        <f>COUNTIF(D$16:D$135,42)</f>
        <v>6</v>
      </c>
      <c r="E13" s="5"/>
      <c r="F13" s="4">
        <f>COUNTIF(F$16:F$135,42)</f>
        <v>10</v>
      </c>
      <c r="G13" s="5"/>
      <c r="H13" s="4">
        <f>COUNTIF(H$16:H$135,42)</f>
        <v>18</v>
      </c>
      <c r="I13" s="5"/>
      <c r="J13" s="4">
        <f>COUNTIF(J$16:J$135,42)</f>
        <v>0</v>
      </c>
      <c r="K13" s="5"/>
      <c r="L13" s="4">
        <f t="shared" si="6"/>
        <v>47</v>
      </c>
      <c r="M13" s="7"/>
      <c r="N13" s="6"/>
      <c r="O13" s="7"/>
      <c r="P13" s="12" t="s">
        <v>157</v>
      </c>
      <c r="Q13" s="12" t="s">
        <v>158</v>
      </c>
    </row>
    <row r="14" spans="1:17" s="1" customFormat="1" x14ac:dyDescent="0.2">
      <c r="A14" s="1" t="s">
        <v>99</v>
      </c>
      <c r="B14" s="6">
        <f>AVERAGE(B16:B135)</f>
        <v>20.152380952380952</v>
      </c>
      <c r="C14" s="5">
        <f>AVERAGE(C16:C135)</f>
        <v>2.8761904761904762</v>
      </c>
      <c r="D14" s="6">
        <f>AVERAGE(D16:D135)</f>
        <v>19.689655172413794</v>
      </c>
      <c r="E14" s="5">
        <f>AVERAGE(E16:E135)</f>
        <v>2.7931034482758621</v>
      </c>
      <c r="F14" s="6">
        <f>AVERAGE(F16:F135)</f>
        <v>19.810344827586206</v>
      </c>
      <c r="G14" s="5">
        <f>AVERAGE(G16:G135)</f>
        <v>2.8103448275862069</v>
      </c>
      <c r="H14" s="6">
        <f>AVERAGE(H16:H135)</f>
        <v>21.487394957983192</v>
      </c>
      <c r="I14" s="5">
        <f>AVERAGE(I16:I135)</f>
        <v>2.6554621848739495</v>
      </c>
      <c r="J14" s="6">
        <f>AVERAGE(J16:J135)</f>
        <v>16.806451612903224</v>
      </c>
      <c r="K14" s="5">
        <f>AVERAGE(K16:K135)</f>
        <v>3.161290322580645</v>
      </c>
      <c r="L14" s="6">
        <f>AVERAGE(B14,D14,F14,H14,J14)</f>
        <v>19.589245504653473</v>
      </c>
      <c r="M14" s="8">
        <f>AVERAGE(C14,E14,G14,I14,K14)</f>
        <v>2.8592782519014279</v>
      </c>
      <c r="N14" s="6"/>
      <c r="O14" s="7"/>
    </row>
    <row r="15" spans="1:17" s="1" customFormat="1" x14ac:dyDescent="0.2">
      <c r="A15" s="1" t="s">
        <v>98</v>
      </c>
      <c r="B15" s="4">
        <f>COUNT(B16:B135)</f>
        <v>105</v>
      </c>
      <c r="C15" s="5"/>
      <c r="D15" s="4">
        <f>COUNT(D16:D135)</f>
        <v>87</v>
      </c>
      <c r="E15" s="5"/>
      <c r="F15" s="4">
        <f>COUNT(F16:F135)</f>
        <v>116</v>
      </c>
      <c r="G15" s="5"/>
      <c r="H15" s="4">
        <f>COUNT(H16:H135)</f>
        <v>119</v>
      </c>
      <c r="I15" s="5"/>
      <c r="J15" s="4">
        <f>COUNT(J16:J135)</f>
        <v>31</v>
      </c>
      <c r="K15" s="5"/>
      <c r="L15" s="4">
        <f>COUNT(L16:L135)</f>
        <v>119</v>
      </c>
      <c r="M15" s="7"/>
      <c r="N15" s="6"/>
      <c r="O15" s="7"/>
    </row>
    <row r="16" spans="1:17" s="1" customFormat="1" x14ac:dyDescent="0.2">
      <c r="A16" s="1" t="s">
        <v>140</v>
      </c>
      <c r="B16" s="10">
        <v>16</v>
      </c>
      <c r="C16" s="11">
        <f>IF(B16=4,6,IF(B16=8,5,IF(B16=15,4,IF(B16=16,3,IF(B16=23,2,IF(B16=42,1,""))))))</f>
        <v>3</v>
      </c>
      <c r="D16" s="10">
        <v>23</v>
      </c>
      <c r="E16" s="11">
        <f t="shared" ref="E16:E26" si="7">IF(D16=4,6,IF(D16=8,5,IF(D16=15,4,IF(D16=16,3,IF(D16=23,2,IF(D16=42,1,""))))))</f>
        <v>2</v>
      </c>
      <c r="F16" s="10">
        <v>16</v>
      </c>
      <c r="G16" s="11">
        <f t="shared" ref="G16:G26" si="8">IF(F16=4,6,IF(F16=8,5,IF(F16=15,4,IF(F16=16,3,IF(F16=23,2,IF(F16=42,1,""))))))</f>
        <v>3</v>
      </c>
      <c r="H16" s="10">
        <v>42</v>
      </c>
      <c r="I16" s="11">
        <f t="shared" ref="I16:I26" si="9">IF(H16=4,6,IF(H16=8,5,IF(H16=15,4,IF(H16=16,3,IF(H16=23,2,IF(H16=42,1,""))))))</f>
        <v>1</v>
      </c>
      <c r="J16" s="10"/>
      <c r="K16" s="11"/>
      <c r="L16" s="6">
        <f t="shared" ref="L16:M22" si="10">AVERAGE(B16,D16,F16,H16,J16)</f>
        <v>24.25</v>
      </c>
      <c r="M16" s="8">
        <f t="shared" si="10"/>
        <v>2.25</v>
      </c>
      <c r="N16" s="6"/>
      <c r="O16" s="7"/>
      <c r="P16" s="13" t="s">
        <v>139</v>
      </c>
    </row>
    <row r="17" spans="1:21" s="1" customFormat="1" x14ac:dyDescent="0.2">
      <c r="A17" s="1" t="s">
        <v>141</v>
      </c>
      <c r="B17" s="10">
        <v>42</v>
      </c>
      <c r="C17" s="11">
        <f t="shared" ref="C17:C26" si="11">IF(B17=4,6,IF(B17=8,5,IF(B17=15,4,IF(B17=16,3,IF(B17=23,2,IF(B17=42,1,""))))))</f>
        <v>1</v>
      </c>
      <c r="D17" s="10">
        <v>16</v>
      </c>
      <c r="E17" s="11">
        <f t="shared" si="7"/>
        <v>3</v>
      </c>
      <c r="F17" s="10">
        <v>16</v>
      </c>
      <c r="G17" s="11">
        <f t="shared" si="8"/>
        <v>3</v>
      </c>
      <c r="H17" s="10">
        <v>16</v>
      </c>
      <c r="I17" s="11">
        <f t="shared" si="9"/>
        <v>3</v>
      </c>
      <c r="J17" s="10"/>
      <c r="K17" s="11"/>
      <c r="L17" s="6">
        <f t="shared" si="10"/>
        <v>22.5</v>
      </c>
      <c r="M17" s="8">
        <f t="shared" si="10"/>
        <v>2.5</v>
      </c>
      <c r="N17" s="6"/>
      <c r="O17" s="7"/>
      <c r="P17" s="13"/>
    </row>
    <row r="18" spans="1:21" s="1" customFormat="1" x14ac:dyDescent="0.2">
      <c r="A18" s="1" t="s">
        <v>142</v>
      </c>
      <c r="B18" s="10">
        <v>23</v>
      </c>
      <c r="C18" s="11">
        <f t="shared" si="11"/>
        <v>2</v>
      </c>
      <c r="D18" s="10"/>
      <c r="E18" s="11" t="str">
        <f t="shared" si="7"/>
        <v/>
      </c>
      <c r="F18" s="10">
        <v>42</v>
      </c>
      <c r="G18" s="11">
        <f t="shared" si="8"/>
        <v>1</v>
      </c>
      <c r="H18" s="10">
        <v>42</v>
      </c>
      <c r="I18" s="11">
        <f t="shared" si="9"/>
        <v>1</v>
      </c>
      <c r="J18" s="10"/>
      <c r="K18" s="11"/>
      <c r="L18" s="6">
        <f t="shared" si="10"/>
        <v>35.666666666666664</v>
      </c>
      <c r="M18" s="8">
        <f t="shared" si="10"/>
        <v>1.3333333333333333</v>
      </c>
      <c r="N18" s="6"/>
      <c r="O18" s="7"/>
      <c r="P18" s="13"/>
    </row>
    <row r="19" spans="1:21" s="1" customFormat="1" x14ac:dyDescent="0.2">
      <c r="A19" s="1" t="s">
        <v>143</v>
      </c>
      <c r="B19" s="10">
        <v>8</v>
      </c>
      <c r="C19" s="11">
        <f t="shared" si="11"/>
        <v>5</v>
      </c>
      <c r="D19" s="10">
        <v>23</v>
      </c>
      <c r="E19" s="11">
        <f t="shared" si="7"/>
        <v>2</v>
      </c>
      <c r="F19" s="10">
        <v>15</v>
      </c>
      <c r="G19" s="11">
        <f t="shared" si="8"/>
        <v>4</v>
      </c>
      <c r="H19" s="10">
        <v>16</v>
      </c>
      <c r="I19" s="11">
        <f t="shared" si="9"/>
        <v>3</v>
      </c>
      <c r="J19" s="10"/>
      <c r="K19" s="11"/>
      <c r="L19" s="6">
        <f t="shared" si="10"/>
        <v>15.5</v>
      </c>
      <c r="M19" s="8">
        <f t="shared" si="10"/>
        <v>3.5</v>
      </c>
      <c r="N19" s="6"/>
      <c r="O19" s="7"/>
      <c r="P19" s="13"/>
      <c r="Q19" s="12"/>
    </row>
    <row r="20" spans="1:21" s="1" customFormat="1" x14ac:dyDescent="0.2">
      <c r="A20" s="1" t="s">
        <v>144</v>
      </c>
      <c r="B20" s="10">
        <v>15</v>
      </c>
      <c r="C20" s="11">
        <f t="shared" si="11"/>
        <v>4</v>
      </c>
      <c r="D20" s="10">
        <v>16</v>
      </c>
      <c r="E20" s="11">
        <f t="shared" si="7"/>
        <v>3</v>
      </c>
      <c r="F20" s="10">
        <v>16</v>
      </c>
      <c r="G20" s="11">
        <f t="shared" si="8"/>
        <v>3</v>
      </c>
      <c r="H20" s="10">
        <v>16</v>
      </c>
      <c r="I20" s="11">
        <f t="shared" si="9"/>
        <v>3</v>
      </c>
      <c r="J20" s="10"/>
      <c r="K20" s="11"/>
      <c r="L20" s="6">
        <f t="shared" si="10"/>
        <v>15.75</v>
      </c>
      <c r="M20" s="8">
        <f t="shared" si="10"/>
        <v>3.25</v>
      </c>
      <c r="N20" s="6"/>
      <c r="O20" s="7"/>
      <c r="P20" s="13"/>
    </row>
    <row r="21" spans="1:21" s="1" customFormat="1" x14ac:dyDescent="0.2">
      <c r="A21" s="1" t="s">
        <v>145</v>
      </c>
      <c r="B21" s="10">
        <v>16</v>
      </c>
      <c r="C21" s="11">
        <f t="shared" si="11"/>
        <v>3</v>
      </c>
      <c r="D21" s="10">
        <v>16</v>
      </c>
      <c r="E21" s="11">
        <f t="shared" si="7"/>
        <v>3</v>
      </c>
      <c r="F21" s="10">
        <v>15</v>
      </c>
      <c r="G21" s="11">
        <f t="shared" si="8"/>
        <v>4</v>
      </c>
      <c r="H21" s="10">
        <v>16</v>
      </c>
      <c r="I21" s="11">
        <f t="shared" si="9"/>
        <v>3</v>
      </c>
      <c r="J21" s="10"/>
      <c r="K21" s="11"/>
      <c r="L21" s="6">
        <f t="shared" si="10"/>
        <v>15.75</v>
      </c>
      <c r="M21" s="8">
        <f t="shared" si="10"/>
        <v>3.25</v>
      </c>
      <c r="N21" s="6"/>
      <c r="O21" s="7"/>
      <c r="P21" s="13"/>
    </row>
    <row r="22" spans="1:21" s="1" customFormat="1" x14ac:dyDescent="0.2">
      <c r="A22" s="1" t="s">
        <v>110</v>
      </c>
      <c r="B22" s="10">
        <v>23</v>
      </c>
      <c r="C22" s="11">
        <f t="shared" si="11"/>
        <v>2</v>
      </c>
      <c r="D22" s="10">
        <v>4</v>
      </c>
      <c r="E22" s="11">
        <f t="shared" si="7"/>
        <v>6</v>
      </c>
      <c r="F22" s="10">
        <v>16</v>
      </c>
      <c r="G22" s="11">
        <f t="shared" si="8"/>
        <v>3</v>
      </c>
      <c r="H22" s="10">
        <v>23</v>
      </c>
      <c r="I22" s="11">
        <f t="shared" si="9"/>
        <v>2</v>
      </c>
      <c r="J22" s="10"/>
      <c r="K22" s="11"/>
      <c r="L22" s="6">
        <f t="shared" si="10"/>
        <v>16.5</v>
      </c>
      <c r="M22" s="8">
        <f t="shared" si="10"/>
        <v>3.25</v>
      </c>
      <c r="N22" s="6"/>
      <c r="O22" s="7"/>
      <c r="P22" s="13"/>
      <c r="Q22" s="12"/>
    </row>
    <row r="23" spans="1:21" s="1" customFormat="1" x14ac:dyDescent="0.2">
      <c r="A23" s="1" t="s">
        <v>111</v>
      </c>
      <c r="B23" s="10">
        <v>15</v>
      </c>
      <c r="C23" s="11">
        <f t="shared" si="11"/>
        <v>4</v>
      </c>
      <c r="D23" s="10"/>
      <c r="E23" s="11" t="str">
        <f t="shared" si="7"/>
        <v/>
      </c>
      <c r="F23" s="10">
        <v>15</v>
      </c>
      <c r="G23" s="11">
        <f t="shared" si="8"/>
        <v>4</v>
      </c>
      <c r="H23" s="10">
        <v>15</v>
      </c>
      <c r="I23" s="11">
        <f t="shared" si="9"/>
        <v>4</v>
      </c>
      <c r="J23" s="10"/>
      <c r="K23" s="5"/>
      <c r="L23" s="6">
        <f t="shared" ref="L23:L49" si="12">AVERAGE(B23,D23,F23,H23,J23)</f>
        <v>15</v>
      </c>
      <c r="M23" s="8">
        <f t="shared" ref="M23:M49" si="13">AVERAGE(C23,E23,G23,I23,K23)</f>
        <v>4</v>
      </c>
      <c r="N23" s="6"/>
      <c r="O23" s="7"/>
      <c r="P23" s="13"/>
    </row>
    <row r="24" spans="1:21" s="1" customFormat="1" x14ac:dyDescent="0.2">
      <c r="A24" s="1" t="s">
        <v>112</v>
      </c>
      <c r="B24" s="10">
        <v>42</v>
      </c>
      <c r="C24" s="11">
        <f t="shared" si="11"/>
        <v>1</v>
      </c>
      <c r="D24" s="10"/>
      <c r="E24" s="11" t="str">
        <f t="shared" si="7"/>
        <v/>
      </c>
      <c r="F24" s="10">
        <v>42</v>
      </c>
      <c r="G24" s="11">
        <f t="shared" si="8"/>
        <v>1</v>
      </c>
      <c r="H24" s="10">
        <v>42</v>
      </c>
      <c r="I24" s="11">
        <f t="shared" si="9"/>
        <v>1</v>
      </c>
      <c r="J24" s="10"/>
      <c r="K24" s="5"/>
      <c r="L24" s="6">
        <f t="shared" si="12"/>
        <v>42</v>
      </c>
      <c r="M24" s="8">
        <f t="shared" si="13"/>
        <v>1</v>
      </c>
      <c r="N24" s="6"/>
      <c r="O24" s="7"/>
      <c r="P24" s="13"/>
      <c r="Q24" s="12" t="s">
        <v>95</v>
      </c>
      <c r="R24" s="12" t="s">
        <v>159</v>
      </c>
      <c r="S24" s="12"/>
      <c r="U24" s="12" t="s">
        <v>160</v>
      </c>
    </row>
    <row r="25" spans="1:21" s="1" customFormat="1" x14ac:dyDescent="0.2">
      <c r="A25" s="1" t="s">
        <v>113</v>
      </c>
      <c r="B25" s="10">
        <v>23</v>
      </c>
      <c r="C25" s="11">
        <f t="shared" si="11"/>
        <v>2</v>
      </c>
      <c r="D25" s="10"/>
      <c r="E25" s="11" t="str">
        <f t="shared" si="7"/>
        <v/>
      </c>
      <c r="F25" s="10">
        <v>16</v>
      </c>
      <c r="G25" s="11">
        <f t="shared" si="8"/>
        <v>3</v>
      </c>
      <c r="H25" s="10">
        <v>16</v>
      </c>
      <c r="I25" s="11">
        <f t="shared" si="9"/>
        <v>3</v>
      </c>
      <c r="J25" s="10"/>
      <c r="K25" s="5"/>
      <c r="L25" s="6">
        <f t="shared" si="12"/>
        <v>18.333333333333332</v>
      </c>
      <c r="M25" s="8">
        <f t="shared" si="13"/>
        <v>2.6666666666666665</v>
      </c>
      <c r="N25" s="6"/>
      <c r="O25" s="7"/>
      <c r="P25" s="13"/>
    </row>
    <row r="26" spans="1:21" s="1" customFormat="1" x14ac:dyDescent="0.2">
      <c r="A26" s="1" t="s">
        <v>114</v>
      </c>
      <c r="B26" s="10">
        <v>23</v>
      </c>
      <c r="C26" s="11">
        <f t="shared" si="11"/>
        <v>2</v>
      </c>
      <c r="D26" s="10"/>
      <c r="E26" s="11" t="str">
        <f t="shared" si="7"/>
        <v/>
      </c>
      <c r="F26" s="10">
        <v>23</v>
      </c>
      <c r="G26" s="11">
        <f t="shared" si="8"/>
        <v>2</v>
      </c>
      <c r="H26" s="10">
        <v>23</v>
      </c>
      <c r="I26" s="11">
        <f t="shared" si="9"/>
        <v>2</v>
      </c>
      <c r="J26" s="10"/>
      <c r="K26" s="5"/>
      <c r="L26" s="6">
        <f t="shared" si="12"/>
        <v>23</v>
      </c>
      <c r="M26" s="8">
        <f t="shared" si="13"/>
        <v>2</v>
      </c>
      <c r="N26" s="6"/>
      <c r="O26" s="7"/>
      <c r="P26" s="13"/>
    </row>
    <row r="27" spans="1:21" s="1" customFormat="1" x14ac:dyDescent="0.2">
      <c r="A27" s="1" t="s">
        <v>115</v>
      </c>
      <c r="B27" s="10">
        <v>8</v>
      </c>
      <c r="C27" s="11">
        <f t="shared" ref="C27:C49" si="14">IF(B27=4,6,IF(B27=8,5,IF(B27=15,4,IF(B27=16,3,IF(B27=23,2,IF(B27=42,1,""))))))</f>
        <v>5</v>
      </c>
      <c r="D27" s="10">
        <v>23</v>
      </c>
      <c r="E27" s="11">
        <f t="shared" ref="E27:E49" si="15">IF(D27=4,6,IF(D27=8,5,IF(D27=15,4,IF(D27=16,3,IF(D27=23,2,IF(D27=42,1,""))))))</f>
        <v>2</v>
      </c>
      <c r="F27" s="10">
        <v>8</v>
      </c>
      <c r="G27" s="11">
        <f t="shared" ref="G27:G49" si="16">IF(F27=4,6,IF(F27=8,5,IF(F27=15,4,IF(F27=16,3,IF(F27=23,2,IF(F27=42,1,""))))))</f>
        <v>5</v>
      </c>
      <c r="H27" s="10">
        <v>15</v>
      </c>
      <c r="I27" s="11">
        <f t="shared" ref="I27:I49" si="17">IF(H27=4,6,IF(H27=8,5,IF(H27=15,4,IF(H27=16,3,IF(H27=23,2,IF(H27=42,1,""))))))</f>
        <v>4</v>
      </c>
      <c r="J27" s="10"/>
      <c r="K27" s="5"/>
      <c r="L27" s="6">
        <f t="shared" si="12"/>
        <v>13.5</v>
      </c>
      <c r="M27" s="8">
        <f t="shared" si="13"/>
        <v>4</v>
      </c>
      <c r="N27" s="6"/>
      <c r="O27" s="7"/>
      <c r="P27" s="13"/>
    </row>
    <row r="28" spans="1:21" s="1" customFormat="1" x14ac:dyDescent="0.2">
      <c r="A28" s="1" t="s">
        <v>116</v>
      </c>
      <c r="B28" s="10">
        <v>15</v>
      </c>
      <c r="C28" s="11">
        <f t="shared" si="14"/>
        <v>4</v>
      </c>
      <c r="D28" s="10">
        <v>15</v>
      </c>
      <c r="E28" s="11">
        <f t="shared" si="15"/>
        <v>4</v>
      </c>
      <c r="F28" s="10">
        <v>8</v>
      </c>
      <c r="G28" s="11">
        <f t="shared" si="16"/>
        <v>5</v>
      </c>
      <c r="H28" s="10">
        <v>15</v>
      </c>
      <c r="I28" s="11">
        <f t="shared" si="17"/>
        <v>4</v>
      </c>
      <c r="J28" s="10"/>
      <c r="K28" s="5"/>
      <c r="L28" s="6">
        <f t="shared" si="12"/>
        <v>13.25</v>
      </c>
      <c r="M28" s="8">
        <f t="shared" si="13"/>
        <v>4.25</v>
      </c>
      <c r="N28" s="6"/>
      <c r="O28" s="7"/>
      <c r="P28" s="13"/>
    </row>
    <row r="29" spans="1:21" s="1" customFormat="1" x14ac:dyDescent="0.2">
      <c r="A29" s="1" t="s">
        <v>117</v>
      </c>
      <c r="B29" s="10">
        <v>23</v>
      </c>
      <c r="C29" s="11">
        <f t="shared" si="14"/>
        <v>2</v>
      </c>
      <c r="D29" s="10">
        <v>23</v>
      </c>
      <c r="E29" s="11">
        <f t="shared" si="15"/>
        <v>2</v>
      </c>
      <c r="F29" s="10">
        <v>16</v>
      </c>
      <c r="G29" s="11">
        <f t="shared" si="16"/>
        <v>3</v>
      </c>
      <c r="H29" s="10">
        <v>42</v>
      </c>
      <c r="I29" s="11">
        <f t="shared" si="17"/>
        <v>1</v>
      </c>
      <c r="J29" s="10"/>
      <c r="K29" s="5"/>
      <c r="L29" s="6">
        <f t="shared" si="12"/>
        <v>26</v>
      </c>
      <c r="M29" s="8">
        <f t="shared" si="13"/>
        <v>2</v>
      </c>
      <c r="N29" s="6"/>
      <c r="O29" s="7"/>
      <c r="P29" s="13"/>
    </row>
    <row r="30" spans="1:21" s="1" customFormat="1" x14ac:dyDescent="0.2">
      <c r="A30" s="1" t="s">
        <v>118</v>
      </c>
      <c r="B30" s="10">
        <v>8</v>
      </c>
      <c r="C30" s="11">
        <f t="shared" si="14"/>
        <v>5</v>
      </c>
      <c r="D30" s="10">
        <v>8</v>
      </c>
      <c r="E30" s="11">
        <f t="shared" si="15"/>
        <v>5</v>
      </c>
      <c r="F30" s="10">
        <v>8</v>
      </c>
      <c r="G30" s="11">
        <f t="shared" si="16"/>
        <v>5</v>
      </c>
      <c r="H30" s="10">
        <v>8</v>
      </c>
      <c r="I30" s="11">
        <f t="shared" si="17"/>
        <v>5</v>
      </c>
      <c r="J30" s="10"/>
      <c r="K30" s="5"/>
      <c r="L30" s="6">
        <f t="shared" si="12"/>
        <v>8</v>
      </c>
      <c r="M30" s="8">
        <f t="shared" si="13"/>
        <v>5</v>
      </c>
      <c r="N30" s="6"/>
      <c r="O30" s="7"/>
      <c r="P30" s="13"/>
      <c r="Q30" s="12" t="s">
        <v>95</v>
      </c>
      <c r="R30" s="12" t="s">
        <v>161</v>
      </c>
      <c r="S30" s="12"/>
      <c r="T30" s="12"/>
      <c r="U30" s="12" t="s">
        <v>162</v>
      </c>
    </row>
    <row r="31" spans="1:21" s="1" customFormat="1" x14ac:dyDescent="0.2">
      <c r="A31" s="1" t="s">
        <v>119</v>
      </c>
      <c r="B31" s="10">
        <v>23</v>
      </c>
      <c r="C31" s="11">
        <f t="shared" si="14"/>
        <v>2</v>
      </c>
      <c r="D31" s="10">
        <v>16</v>
      </c>
      <c r="E31" s="11">
        <f t="shared" si="15"/>
        <v>3</v>
      </c>
      <c r="F31" s="10">
        <v>23</v>
      </c>
      <c r="G31" s="11">
        <f t="shared" si="16"/>
        <v>2</v>
      </c>
      <c r="H31" s="10">
        <v>23</v>
      </c>
      <c r="I31" s="11">
        <f t="shared" si="17"/>
        <v>2</v>
      </c>
      <c r="J31" s="10"/>
      <c r="K31" s="5"/>
      <c r="L31" s="6">
        <f t="shared" si="12"/>
        <v>21.25</v>
      </c>
      <c r="M31" s="8">
        <f t="shared" si="13"/>
        <v>2.25</v>
      </c>
      <c r="N31" s="6"/>
      <c r="O31" s="7"/>
      <c r="P31" s="13"/>
    </row>
    <row r="32" spans="1:21" s="1" customFormat="1" x14ac:dyDescent="0.2">
      <c r="A32" s="1" t="s">
        <v>120</v>
      </c>
      <c r="B32" s="10">
        <v>16</v>
      </c>
      <c r="C32" s="11">
        <f t="shared" si="14"/>
        <v>3</v>
      </c>
      <c r="D32" s="10">
        <v>8</v>
      </c>
      <c r="E32" s="11">
        <f t="shared" si="15"/>
        <v>5</v>
      </c>
      <c r="F32" s="10">
        <v>16</v>
      </c>
      <c r="G32" s="11">
        <f t="shared" si="16"/>
        <v>3</v>
      </c>
      <c r="H32" s="10">
        <v>16</v>
      </c>
      <c r="I32" s="11">
        <f t="shared" si="17"/>
        <v>3</v>
      </c>
      <c r="J32" s="10"/>
      <c r="K32" s="5"/>
      <c r="L32" s="6">
        <f t="shared" si="12"/>
        <v>14</v>
      </c>
      <c r="M32" s="8">
        <f t="shared" si="13"/>
        <v>3.5</v>
      </c>
      <c r="N32" s="6">
        <f>AVERAGE(L16:L32)</f>
        <v>20.014705882352942</v>
      </c>
      <c r="O32" s="7">
        <f>AVERAGE(M16:M32)</f>
        <v>2.9411764705882355</v>
      </c>
      <c r="P32" s="13"/>
    </row>
    <row r="33" spans="1:21" s="1" customFormat="1" x14ac:dyDescent="0.2">
      <c r="A33" s="1" t="s">
        <v>121</v>
      </c>
      <c r="B33" s="10">
        <v>23</v>
      </c>
      <c r="C33" s="11">
        <f t="shared" si="14"/>
        <v>2</v>
      </c>
      <c r="D33" s="10">
        <v>23</v>
      </c>
      <c r="E33" s="11">
        <f t="shared" si="15"/>
        <v>2</v>
      </c>
      <c r="F33" s="10">
        <v>23</v>
      </c>
      <c r="G33" s="11">
        <f t="shared" si="16"/>
        <v>2</v>
      </c>
      <c r="H33" s="10">
        <v>23</v>
      </c>
      <c r="I33" s="11">
        <f t="shared" si="17"/>
        <v>2</v>
      </c>
      <c r="J33" s="10"/>
      <c r="K33" s="5"/>
      <c r="L33" s="6">
        <f t="shared" si="12"/>
        <v>23</v>
      </c>
      <c r="M33" s="8">
        <f t="shared" si="13"/>
        <v>2</v>
      </c>
      <c r="N33" s="6"/>
      <c r="O33" s="7"/>
      <c r="P33" s="13" t="s">
        <v>138</v>
      </c>
    </row>
    <row r="34" spans="1:21" s="1" customFormat="1" x14ac:dyDescent="0.2">
      <c r="A34" s="1" t="s">
        <v>122</v>
      </c>
      <c r="B34" s="10">
        <v>16</v>
      </c>
      <c r="C34" s="11">
        <f t="shared" si="14"/>
        <v>3</v>
      </c>
      <c r="D34" s="10">
        <v>23</v>
      </c>
      <c r="E34" s="11">
        <f t="shared" si="15"/>
        <v>2</v>
      </c>
      <c r="F34" s="10">
        <v>23</v>
      </c>
      <c r="G34" s="11">
        <f t="shared" si="16"/>
        <v>2</v>
      </c>
      <c r="H34" s="10">
        <v>23</v>
      </c>
      <c r="I34" s="11">
        <f t="shared" si="17"/>
        <v>2</v>
      </c>
      <c r="J34" s="10"/>
      <c r="K34" s="5"/>
      <c r="L34" s="6">
        <f t="shared" si="12"/>
        <v>21.25</v>
      </c>
      <c r="M34" s="8">
        <f t="shared" si="13"/>
        <v>2.25</v>
      </c>
      <c r="N34" s="6"/>
      <c r="O34" s="7"/>
      <c r="P34" s="13"/>
    </row>
    <row r="35" spans="1:21" s="1" customFormat="1" x14ac:dyDescent="0.2">
      <c r="A35" s="1" t="s">
        <v>123</v>
      </c>
      <c r="B35" s="10">
        <v>23</v>
      </c>
      <c r="C35" s="11">
        <f t="shared" si="14"/>
        <v>2</v>
      </c>
      <c r="D35" s="10"/>
      <c r="E35" s="11" t="str">
        <f t="shared" si="15"/>
        <v/>
      </c>
      <c r="F35" s="10">
        <v>16</v>
      </c>
      <c r="G35" s="11">
        <f t="shared" si="16"/>
        <v>3</v>
      </c>
      <c r="H35" s="10">
        <v>23</v>
      </c>
      <c r="I35" s="11">
        <f t="shared" si="17"/>
        <v>2</v>
      </c>
      <c r="J35" s="10"/>
      <c r="K35" s="5"/>
      <c r="L35" s="6">
        <f t="shared" si="12"/>
        <v>20.666666666666668</v>
      </c>
      <c r="M35" s="8">
        <f t="shared" si="13"/>
        <v>2.3333333333333335</v>
      </c>
      <c r="N35" s="6"/>
      <c r="O35" s="7"/>
      <c r="P35" s="13"/>
    </row>
    <row r="36" spans="1:21" s="1" customFormat="1" x14ac:dyDescent="0.2">
      <c r="A36" s="1" t="s">
        <v>124</v>
      </c>
      <c r="B36" s="10">
        <v>23</v>
      </c>
      <c r="C36" s="11">
        <f t="shared" si="14"/>
        <v>2</v>
      </c>
      <c r="D36" s="10"/>
      <c r="E36" s="11" t="str">
        <f t="shared" si="15"/>
        <v/>
      </c>
      <c r="F36" s="10">
        <v>16</v>
      </c>
      <c r="G36" s="11">
        <f t="shared" si="16"/>
        <v>3</v>
      </c>
      <c r="H36" s="10">
        <v>23</v>
      </c>
      <c r="I36" s="11">
        <f t="shared" si="17"/>
        <v>2</v>
      </c>
      <c r="J36" s="10"/>
      <c r="K36" s="5"/>
      <c r="L36" s="6">
        <f t="shared" si="12"/>
        <v>20.666666666666668</v>
      </c>
      <c r="M36" s="8">
        <f t="shared" si="13"/>
        <v>2.3333333333333335</v>
      </c>
      <c r="N36" s="6"/>
      <c r="O36" s="7"/>
      <c r="P36" s="13"/>
    </row>
    <row r="37" spans="1:21" s="1" customFormat="1" x14ac:dyDescent="0.2">
      <c r="A37" s="1" t="s">
        <v>125</v>
      </c>
      <c r="B37" s="10">
        <v>16</v>
      </c>
      <c r="C37" s="11">
        <f t="shared" si="14"/>
        <v>3</v>
      </c>
      <c r="D37" s="10">
        <v>16</v>
      </c>
      <c r="E37" s="11">
        <f t="shared" si="15"/>
        <v>3</v>
      </c>
      <c r="F37" s="10">
        <v>15</v>
      </c>
      <c r="G37" s="11">
        <f t="shared" si="16"/>
        <v>4</v>
      </c>
      <c r="H37" s="10">
        <v>15</v>
      </c>
      <c r="I37" s="11">
        <f t="shared" si="17"/>
        <v>4</v>
      </c>
      <c r="J37" s="10"/>
      <c r="K37" s="5"/>
      <c r="L37" s="6">
        <f t="shared" si="12"/>
        <v>15.5</v>
      </c>
      <c r="M37" s="8">
        <f t="shared" si="13"/>
        <v>3.5</v>
      </c>
      <c r="N37" s="6"/>
      <c r="O37" s="7"/>
      <c r="P37" s="13"/>
      <c r="Q37" s="12" t="s">
        <v>95</v>
      </c>
      <c r="R37" s="12" t="s">
        <v>163</v>
      </c>
      <c r="S37" s="12"/>
      <c r="T37" s="12"/>
      <c r="U37" s="12" t="s">
        <v>164</v>
      </c>
    </row>
    <row r="38" spans="1:21" s="1" customFormat="1" x14ac:dyDescent="0.2">
      <c r="A38" s="1" t="s">
        <v>126</v>
      </c>
      <c r="B38" s="10">
        <v>23</v>
      </c>
      <c r="C38" s="11">
        <f t="shared" si="14"/>
        <v>2</v>
      </c>
      <c r="D38" s="10">
        <v>23</v>
      </c>
      <c r="E38" s="11">
        <f t="shared" si="15"/>
        <v>2</v>
      </c>
      <c r="F38" s="10">
        <v>23</v>
      </c>
      <c r="G38" s="11">
        <f t="shared" si="16"/>
        <v>2</v>
      </c>
      <c r="H38" s="10">
        <v>23</v>
      </c>
      <c r="I38" s="11">
        <f t="shared" si="17"/>
        <v>2</v>
      </c>
      <c r="J38" s="10"/>
      <c r="K38" s="5"/>
      <c r="L38" s="6">
        <f t="shared" si="12"/>
        <v>23</v>
      </c>
      <c r="M38" s="8">
        <f t="shared" si="13"/>
        <v>2</v>
      </c>
      <c r="N38" s="6"/>
      <c r="O38" s="7"/>
      <c r="P38" s="13"/>
    </row>
    <row r="39" spans="1:21" s="1" customFormat="1" x14ac:dyDescent="0.2">
      <c r="A39" s="1" t="s">
        <v>127</v>
      </c>
      <c r="B39" s="10">
        <v>8</v>
      </c>
      <c r="C39" s="11">
        <f t="shared" si="14"/>
        <v>5</v>
      </c>
      <c r="D39" s="10">
        <v>15</v>
      </c>
      <c r="E39" s="11">
        <f t="shared" si="15"/>
        <v>4</v>
      </c>
      <c r="F39" s="10">
        <v>16</v>
      </c>
      <c r="G39" s="11">
        <f t="shared" si="16"/>
        <v>3</v>
      </c>
      <c r="H39" s="10">
        <v>42</v>
      </c>
      <c r="I39" s="11">
        <f t="shared" si="17"/>
        <v>1</v>
      </c>
      <c r="J39" s="10"/>
      <c r="K39" s="5"/>
      <c r="L39" s="6">
        <f t="shared" si="12"/>
        <v>20.25</v>
      </c>
      <c r="M39" s="8">
        <f t="shared" si="13"/>
        <v>3.25</v>
      </c>
      <c r="N39" s="6"/>
      <c r="O39" s="7"/>
      <c r="P39" s="13"/>
    </row>
    <row r="40" spans="1:21" s="1" customFormat="1" x14ac:dyDescent="0.2">
      <c r="A40" s="1" t="s">
        <v>128</v>
      </c>
      <c r="B40" s="10">
        <v>42</v>
      </c>
      <c r="C40" s="11">
        <f t="shared" si="14"/>
        <v>1</v>
      </c>
      <c r="D40" s="10">
        <v>23</v>
      </c>
      <c r="E40" s="11">
        <f t="shared" si="15"/>
        <v>2</v>
      </c>
      <c r="F40" s="10">
        <v>23</v>
      </c>
      <c r="G40" s="11">
        <f t="shared" si="16"/>
        <v>2</v>
      </c>
      <c r="H40" s="10">
        <v>16</v>
      </c>
      <c r="I40" s="11">
        <f t="shared" si="17"/>
        <v>3</v>
      </c>
      <c r="J40" s="10"/>
      <c r="K40" s="5"/>
      <c r="L40" s="6">
        <f t="shared" si="12"/>
        <v>26</v>
      </c>
      <c r="M40" s="8">
        <f t="shared" si="13"/>
        <v>2</v>
      </c>
      <c r="N40" s="6"/>
      <c r="O40" s="7"/>
      <c r="P40" s="13"/>
    </row>
    <row r="41" spans="1:21" s="1" customFormat="1" x14ac:dyDescent="0.2">
      <c r="A41" s="1" t="s">
        <v>129</v>
      </c>
      <c r="B41" s="10">
        <v>16</v>
      </c>
      <c r="C41" s="11">
        <f t="shared" si="14"/>
        <v>3</v>
      </c>
      <c r="D41" s="10">
        <v>23</v>
      </c>
      <c r="E41" s="11">
        <f t="shared" si="15"/>
        <v>2</v>
      </c>
      <c r="F41" s="10">
        <v>16</v>
      </c>
      <c r="G41" s="11">
        <f t="shared" si="16"/>
        <v>3</v>
      </c>
      <c r="H41" s="10">
        <v>16</v>
      </c>
      <c r="I41" s="11">
        <f t="shared" si="17"/>
        <v>3</v>
      </c>
      <c r="J41" s="10"/>
      <c r="K41" s="5"/>
      <c r="L41" s="6">
        <f t="shared" si="12"/>
        <v>17.75</v>
      </c>
      <c r="M41" s="8">
        <f t="shared" si="13"/>
        <v>2.75</v>
      </c>
      <c r="N41" s="6"/>
      <c r="O41" s="7"/>
      <c r="P41" s="13"/>
    </row>
    <row r="42" spans="1:21" s="1" customFormat="1" x14ac:dyDescent="0.2">
      <c r="A42" s="1" t="s">
        <v>130</v>
      </c>
      <c r="B42" s="10">
        <v>23</v>
      </c>
      <c r="C42" s="11">
        <f t="shared" si="14"/>
        <v>2</v>
      </c>
      <c r="D42" s="10">
        <v>23</v>
      </c>
      <c r="E42" s="11">
        <f t="shared" si="15"/>
        <v>2</v>
      </c>
      <c r="F42" s="10">
        <v>23</v>
      </c>
      <c r="G42" s="11">
        <f t="shared" si="16"/>
        <v>2</v>
      </c>
      <c r="H42" s="10">
        <v>23</v>
      </c>
      <c r="I42" s="11">
        <f t="shared" si="17"/>
        <v>2</v>
      </c>
      <c r="J42" s="10"/>
      <c r="K42" s="5"/>
      <c r="L42" s="6">
        <f t="shared" si="12"/>
        <v>23</v>
      </c>
      <c r="M42" s="8">
        <f t="shared" si="13"/>
        <v>2</v>
      </c>
      <c r="N42" s="6"/>
      <c r="O42" s="7"/>
      <c r="P42" s="13"/>
    </row>
    <row r="43" spans="1:21" s="1" customFormat="1" x14ac:dyDescent="0.2">
      <c r="A43" s="1" t="s">
        <v>131</v>
      </c>
      <c r="B43" s="10"/>
      <c r="C43" s="11" t="str">
        <f t="shared" si="14"/>
        <v/>
      </c>
      <c r="D43" s="10">
        <v>23</v>
      </c>
      <c r="E43" s="11">
        <f t="shared" si="15"/>
        <v>2</v>
      </c>
      <c r="F43" s="10">
        <v>16</v>
      </c>
      <c r="G43" s="11">
        <f t="shared" si="16"/>
        <v>3</v>
      </c>
      <c r="H43" s="10">
        <v>16</v>
      </c>
      <c r="I43" s="11">
        <f t="shared" si="17"/>
        <v>3</v>
      </c>
      <c r="J43" s="10"/>
      <c r="K43" s="5"/>
      <c r="L43" s="6">
        <f t="shared" si="12"/>
        <v>18.333333333333332</v>
      </c>
      <c r="M43" s="8">
        <f t="shared" si="13"/>
        <v>2.6666666666666665</v>
      </c>
      <c r="N43" s="6"/>
      <c r="O43" s="7"/>
      <c r="P43" s="13"/>
    </row>
    <row r="44" spans="1:21" s="1" customFormat="1" x14ac:dyDescent="0.2">
      <c r="A44" s="1" t="s">
        <v>132</v>
      </c>
      <c r="B44" s="10">
        <v>23</v>
      </c>
      <c r="C44" s="11">
        <f t="shared" si="14"/>
        <v>2</v>
      </c>
      <c r="D44" s="10">
        <v>15</v>
      </c>
      <c r="E44" s="11">
        <f t="shared" si="15"/>
        <v>4</v>
      </c>
      <c r="F44" s="10">
        <v>23</v>
      </c>
      <c r="G44" s="11">
        <f t="shared" si="16"/>
        <v>2</v>
      </c>
      <c r="H44" s="10">
        <v>23</v>
      </c>
      <c r="I44" s="11">
        <f t="shared" si="17"/>
        <v>2</v>
      </c>
      <c r="J44" s="10"/>
      <c r="K44" s="5"/>
      <c r="L44" s="6">
        <f t="shared" si="12"/>
        <v>21</v>
      </c>
      <c r="M44" s="8">
        <f t="shared" si="13"/>
        <v>2.5</v>
      </c>
      <c r="N44" s="6"/>
      <c r="O44" s="7"/>
      <c r="P44" s="13"/>
    </row>
    <row r="45" spans="1:21" s="1" customFormat="1" x14ac:dyDescent="0.2">
      <c r="A45" s="1" t="s">
        <v>133</v>
      </c>
      <c r="B45" s="10">
        <v>16</v>
      </c>
      <c r="C45" s="11">
        <f t="shared" si="14"/>
        <v>3</v>
      </c>
      <c r="D45" s="10">
        <v>23</v>
      </c>
      <c r="E45" s="11">
        <f t="shared" si="15"/>
        <v>2</v>
      </c>
      <c r="F45" s="10">
        <v>23</v>
      </c>
      <c r="G45" s="11">
        <f t="shared" si="16"/>
        <v>2</v>
      </c>
      <c r="H45" s="10">
        <v>42</v>
      </c>
      <c r="I45" s="11">
        <f t="shared" si="17"/>
        <v>1</v>
      </c>
      <c r="J45" s="10"/>
      <c r="K45" s="5"/>
      <c r="L45" s="6">
        <f t="shared" si="12"/>
        <v>26</v>
      </c>
      <c r="M45" s="8">
        <f t="shared" si="13"/>
        <v>2</v>
      </c>
      <c r="N45" s="6"/>
      <c r="O45" s="7"/>
      <c r="P45" s="13"/>
    </row>
    <row r="46" spans="1:21" s="1" customFormat="1" x14ac:dyDescent="0.2">
      <c r="A46" s="1" t="s">
        <v>134</v>
      </c>
      <c r="B46" s="10">
        <v>15</v>
      </c>
      <c r="C46" s="11">
        <f t="shared" si="14"/>
        <v>4</v>
      </c>
      <c r="D46" s="10">
        <v>23</v>
      </c>
      <c r="E46" s="11">
        <f t="shared" si="15"/>
        <v>2</v>
      </c>
      <c r="F46" s="10">
        <v>16</v>
      </c>
      <c r="G46" s="11">
        <f t="shared" si="16"/>
        <v>3</v>
      </c>
      <c r="H46" s="10">
        <v>23</v>
      </c>
      <c r="I46" s="11">
        <f t="shared" si="17"/>
        <v>2</v>
      </c>
      <c r="J46" s="10"/>
      <c r="K46" s="5"/>
      <c r="L46" s="6">
        <f t="shared" si="12"/>
        <v>19.25</v>
      </c>
      <c r="M46" s="8">
        <f t="shared" si="13"/>
        <v>2.75</v>
      </c>
      <c r="N46" s="6"/>
      <c r="O46" s="7"/>
      <c r="P46" s="13"/>
    </row>
    <row r="47" spans="1:21" s="1" customFormat="1" x14ac:dyDescent="0.2">
      <c r="A47" s="1" t="s">
        <v>135</v>
      </c>
      <c r="B47" s="10">
        <v>42</v>
      </c>
      <c r="C47" s="11">
        <f t="shared" si="14"/>
        <v>1</v>
      </c>
      <c r="D47" s="10"/>
      <c r="E47" s="11" t="str">
        <f t="shared" si="15"/>
        <v/>
      </c>
      <c r="F47" s="10">
        <v>42</v>
      </c>
      <c r="G47" s="11">
        <f t="shared" si="16"/>
        <v>1</v>
      </c>
      <c r="H47" s="10">
        <v>42</v>
      </c>
      <c r="I47" s="11">
        <f t="shared" si="17"/>
        <v>1</v>
      </c>
      <c r="J47" s="10"/>
      <c r="K47" s="5"/>
      <c r="L47" s="6">
        <f t="shared" si="12"/>
        <v>42</v>
      </c>
      <c r="M47" s="8">
        <f t="shared" si="13"/>
        <v>1</v>
      </c>
      <c r="N47" s="6"/>
      <c r="O47" s="7"/>
      <c r="P47" s="13"/>
      <c r="Q47" s="12" t="s">
        <v>95</v>
      </c>
      <c r="R47" s="12" t="s">
        <v>165</v>
      </c>
      <c r="S47" s="12"/>
      <c r="T47" s="12"/>
      <c r="U47" s="12" t="s">
        <v>166</v>
      </c>
    </row>
    <row r="48" spans="1:21" s="1" customFormat="1" x14ac:dyDescent="0.2">
      <c r="A48" s="1" t="s">
        <v>136</v>
      </c>
      <c r="B48" s="10">
        <v>23</v>
      </c>
      <c r="C48" s="11">
        <f t="shared" si="14"/>
        <v>2</v>
      </c>
      <c r="D48" s="10"/>
      <c r="E48" s="11" t="str">
        <f t="shared" si="15"/>
        <v/>
      </c>
      <c r="F48" s="10">
        <v>23</v>
      </c>
      <c r="G48" s="11">
        <f t="shared" si="16"/>
        <v>2</v>
      </c>
      <c r="H48" s="10">
        <v>23</v>
      </c>
      <c r="I48" s="11">
        <f t="shared" si="17"/>
        <v>2</v>
      </c>
      <c r="J48" s="10"/>
      <c r="K48" s="5"/>
      <c r="L48" s="6">
        <f t="shared" si="12"/>
        <v>23</v>
      </c>
      <c r="M48" s="8">
        <f t="shared" si="13"/>
        <v>2</v>
      </c>
      <c r="N48" s="6"/>
      <c r="O48" s="7"/>
      <c r="P48" s="13"/>
    </row>
    <row r="49" spans="1:21" s="1" customFormat="1" x14ac:dyDescent="0.2">
      <c r="A49" s="1" t="s">
        <v>137</v>
      </c>
      <c r="B49" s="10">
        <v>23</v>
      </c>
      <c r="C49" s="11">
        <f t="shared" si="14"/>
        <v>2</v>
      </c>
      <c r="D49" s="10"/>
      <c r="E49" s="11" t="str">
        <f t="shared" si="15"/>
        <v/>
      </c>
      <c r="F49" s="10">
        <v>23</v>
      </c>
      <c r="G49" s="11">
        <f t="shared" si="16"/>
        <v>2</v>
      </c>
      <c r="H49" s="10">
        <v>23</v>
      </c>
      <c r="I49" s="11">
        <f t="shared" si="17"/>
        <v>2</v>
      </c>
      <c r="J49" s="10"/>
      <c r="K49" s="5"/>
      <c r="L49" s="6">
        <f t="shared" si="12"/>
        <v>23</v>
      </c>
      <c r="M49" s="8">
        <f t="shared" si="13"/>
        <v>2</v>
      </c>
      <c r="N49" s="6">
        <f>AVERAGE(L33:L49)</f>
        <v>22.568627450980394</v>
      </c>
      <c r="O49" s="7">
        <f>AVERAGE(M33:M49)</f>
        <v>2.3137254901960786</v>
      </c>
      <c r="P49" s="13"/>
    </row>
    <row r="50" spans="1:21" x14ac:dyDescent="0.2">
      <c r="A50" s="1" t="s">
        <v>4</v>
      </c>
      <c r="B50" s="3">
        <v>23</v>
      </c>
      <c r="C50" s="2">
        <f>IF(B50=4,6,IF(B50=8,5,IF(B50=15,4,IF(B50=16,3,IF(B50=23,2,IF(B50=42,1,""))))))</f>
        <v>2</v>
      </c>
      <c r="D50" s="3">
        <v>23</v>
      </c>
      <c r="E50" s="2">
        <f>IF(D50=4,6,IF(D50=8,5,IF(D50=15,4,IF(D50=16,3,IF(D50=23,2,IF(D50=42,1,""))))))</f>
        <v>2</v>
      </c>
      <c r="F50" s="3">
        <v>23</v>
      </c>
      <c r="G50" s="2">
        <f>IF(F50=4,6,IF(F50=8,5,IF(F50=15,4,IF(F50=16,3,IF(F50=23,2,IF(F50=42,1,""))))))</f>
        <v>2</v>
      </c>
      <c r="H50" s="3">
        <v>23</v>
      </c>
      <c r="I50" s="2">
        <f>IF(H50=4,6,IF(H50=8,5,IF(H50=15,4,IF(H50=16,3,IF(H50=23,2,IF(H50=42,1,""))))))</f>
        <v>2</v>
      </c>
      <c r="K50" s="2" t="str">
        <f>IF(J50=4,6,IF(J50=8,5,IF(J50=15,4,IF(J50=16,3,IF(J50=23,2,IF(J50=42,1,""))))))</f>
        <v/>
      </c>
      <c r="L50" s="6">
        <f>AVERAGE(B50,D50,F50,H50,J50)</f>
        <v>23</v>
      </c>
      <c r="M50" s="8">
        <f>AVERAGE(C50,E50,G50,I50,K50)</f>
        <v>2</v>
      </c>
      <c r="P50" s="9" t="s">
        <v>50</v>
      </c>
    </row>
    <row r="51" spans="1:21" x14ac:dyDescent="0.2">
      <c r="A51" s="1" t="s">
        <v>6</v>
      </c>
      <c r="B51" s="3">
        <v>23</v>
      </c>
      <c r="C51" s="2">
        <f t="shared" ref="C51:C114" si="18">IF(B51=4,6,IF(B51=8,5,IF(B51=15,4,IF(B51=16,3,IF(B51=23,2,IF(B51=42,1,""))))))</f>
        <v>2</v>
      </c>
      <c r="D51" s="3">
        <v>16</v>
      </c>
      <c r="E51" s="2">
        <f t="shared" ref="E51:E114" si="19">IF(D51=4,6,IF(D51=8,5,IF(D51=15,4,IF(D51=16,3,IF(D51=23,2,IF(D51=42,1,""))))))</f>
        <v>3</v>
      </c>
      <c r="F51" s="3">
        <v>23</v>
      </c>
      <c r="G51" s="2">
        <f t="shared" ref="G51:G114" si="20">IF(F51=4,6,IF(F51=8,5,IF(F51=15,4,IF(F51=16,3,IF(F51=23,2,IF(F51=42,1,""))))))</f>
        <v>2</v>
      </c>
      <c r="H51" s="3">
        <v>23</v>
      </c>
      <c r="I51" s="2">
        <f t="shared" ref="I51:K114" si="21">IF(H51=4,6,IF(H51=8,5,IF(H51=15,4,IF(H51=16,3,IF(H51=23,2,IF(H51=42,1,""))))))</f>
        <v>2</v>
      </c>
      <c r="J51" s="3" t="s">
        <v>48</v>
      </c>
      <c r="K51" s="2" t="str">
        <f t="shared" si="21"/>
        <v/>
      </c>
      <c r="L51" s="6">
        <f t="shared" ref="L51:L114" si="22">AVERAGE(B51,D51,F51,H51,J51)</f>
        <v>21.25</v>
      </c>
      <c r="M51" s="8">
        <f t="shared" ref="M51:M64" si="23">AVERAGE(C51,E51,G51,I51)</f>
        <v>2.25</v>
      </c>
      <c r="P51" s="9"/>
    </row>
    <row r="52" spans="1:21" x14ac:dyDescent="0.2">
      <c r="A52" s="1" t="s">
        <v>7</v>
      </c>
      <c r="B52" s="3">
        <v>15</v>
      </c>
      <c r="C52" s="2">
        <f t="shared" si="18"/>
        <v>4</v>
      </c>
      <c r="D52" s="3">
        <v>16</v>
      </c>
      <c r="E52" s="2">
        <f t="shared" si="19"/>
        <v>3</v>
      </c>
      <c r="F52" s="3">
        <v>16</v>
      </c>
      <c r="G52" s="2">
        <f t="shared" si="20"/>
        <v>3</v>
      </c>
      <c r="H52" s="3">
        <v>16</v>
      </c>
      <c r="I52" s="2">
        <f t="shared" si="21"/>
        <v>3</v>
      </c>
      <c r="J52" s="3" t="s">
        <v>48</v>
      </c>
      <c r="K52" s="2" t="str">
        <f t="shared" si="21"/>
        <v/>
      </c>
      <c r="L52" s="6">
        <f t="shared" si="22"/>
        <v>15.75</v>
      </c>
      <c r="M52" s="8">
        <f t="shared" si="23"/>
        <v>3.25</v>
      </c>
      <c r="P52" s="9"/>
    </row>
    <row r="53" spans="1:21" x14ac:dyDescent="0.2">
      <c r="A53" s="1" t="s">
        <v>8</v>
      </c>
      <c r="B53" s="3">
        <v>16</v>
      </c>
      <c r="C53" s="2">
        <f t="shared" si="18"/>
        <v>3</v>
      </c>
      <c r="D53" s="3">
        <v>23</v>
      </c>
      <c r="E53" s="2">
        <f t="shared" si="19"/>
        <v>2</v>
      </c>
      <c r="F53" s="3">
        <v>23</v>
      </c>
      <c r="G53" s="2">
        <f t="shared" si="20"/>
        <v>2</v>
      </c>
      <c r="H53" s="3">
        <v>23</v>
      </c>
      <c r="I53" s="2">
        <f t="shared" si="21"/>
        <v>2</v>
      </c>
      <c r="J53" s="3" t="s">
        <v>48</v>
      </c>
      <c r="K53" s="2" t="str">
        <f t="shared" si="21"/>
        <v/>
      </c>
      <c r="L53" s="6">
        <f t="shared" si="22"/>
        <v>21.25</v>
      </c>
      <c r="M53" s="8">
        <f t="shared" si="23"/>
        <v>2.25</v>
      </c>
      <c r="P53" s="9"/>
    </row>
    <row r="54" spans="1:21" x14ac:dyDescent="0.2">
      <c r="A54" s="1" t="s">
        <v>9</v>
      </c>
      <c r="B54" s="3">
        <v>8</v>
      </c>
      <c r="C54" s="2">
        <f t="shared" si="18"/>
        <v>5</v>
      </c>
      <c r="D54" s="3">
        <v>15</v>
      </c>
      <c r="E54" s="2">
        <f t="shared" si="19"/>
        <v>4</v>
      </c>
      <c r="F54" s="3">
        <v>15</v>
      </c>
      <c r="G54" s="2">
        <f t="shared" si="20"/>
        <v>4</v>
      </c>
      <c r="H54" s="3">
        <v>15</v>
      </c>
      <c r="I54" s="2">
        <f t="shared" si="21"/>
        <v>4</v>
      </c>
      <c r="J54" s="3" t="s">
        <v>48</v>
      </c>
      <c r="K54" s="2" t="str">
        <f t="shared" si="21"/>
        <v/>
      </c>
      <c r="L54" s="6">
        <f t="shared" si="22"/>
        <v>13.25</v>
      </c>
      <c r="M54" s="8">
        <f t="shared" si="23"/>
        <v>4.25</v>
      </c>
      <c r="P54" s="9"/>
    </row>
    <row r="55" spans="1:21" x14ac:dyDescent="0.2">
      <c r="A55" s="1" t="s">
        <v>10</v>
      </c>
      <c r="B55" s="3">
        <v>23</v>
      </c>
      <c r="C55" s="2">
        <f t="shared" si="18"/>
        <v>2</v>
      </c>
      <c r="D55" s="3">
        <v>42</v>
      </c>
      <c r="E55" s="2">
        <f t="shared" si="19"/>
        <v>1</v>
      </c>
      <c r="F55" s="3">
        <v>23</v>
      </c>
      <c r="G55" s="2">
        <f t="shared" si="20"/>
        <v>2</v>
      </c>
      <c r="H55" s="3">
        <v>23</v>
      </c>
      <c r="I55" s="2">
        <f t="shared" si="21"/>
        <v>2</v>
      </c>
      <c r="J55" s="3" t="s">
        <v>48</v>
      </c>
      <c r="K55" s="2" t="str">
        <f t="shared" si="21"/>
        <v/>
      </c>
      <c r="L55" s="6">
        <f t="shared" si="22"/>
        <v>27.75</v>
      </c>
      <c r="M55" s="8">
        <f t="shared" si="23"/>
        <v>1.75</v>
      </c>
      <c r="P55" s="9"/>
    </row>
    <row r="56" spans="1:21" x14ac:dyDescent="0.2">
      <c r="A56" s="1" t="s">
        <v>11</v>
      </c>
      <c r="C56" s="2" t="str">
        <f t="shared" si="18"/>
        <v/>
      </c>
      <c r="D56" s="3">
        <v>23</v>
      </c>
      <c r="E56" s="2">
        <f t="shared" si="19"/>
        <v>2</v>
      </c>
      <c r="F56" s="3">
        <v>16</v>
      </c>
      <c r="G56" s="2">
        <f t="shared" si="20"/>
        <v>3</v>
      </c>
      <c r="H56" s="3">
        <v>16</v>
      </c>
      <c r="I56" s="2">
        <f t="shared" si="21"/>
        <v>3</v>
      </c>
      <c r="J56" s="3" t="s">
        <v>48</v>
      </c>
      <c r="K56" s="2" t="str">
        <f t="shared" si="21"/>
        <v/>
      </c>
      <c r="L56" s="6">
        <f t="shared" si="22"/>
        <v>18.333333333333332</v>
      </c>
      <c r="M56" s="8">
        <f t="shared" si="23"/>
        <v>2.6666666666666665</v>
      </c>
      <c r="P56" s="9"/>
    </row>
    <row r="57" spans="1:21" x14ac:dyDescent="0.2">
      <c r="A57" s="1" t="s">
        <v>12</v>
      </c>
      <c r="C57" s="2" t="str">
        <f t="shared" si="18"/>
        <v/>
      </c>
      <c r="D57" s="3">
        <v>15</v>
      </c>
      <c r="E57" s="2">
        <f t="shared" si="19"/>
        <v>4</v>
      </c>
      <c r="F57" s="3">
        <v>15</v>
      </c>
      <c r="G57" s="2">
        <f t="shared" si="20"/>
        <v>4</v>
      </c>
      <c r="H57" s="3">
        <v>16</v>
      </c>
      <c r="I57" s="2">
        <f t="shared" si="21"/>
        <v>3</v>
      </c>
      <c r="J57" s="3" t="s">
        <v>48</v>
      </c>
      <c r="K57" s="2" t="str">
        <f t="shared" si="21"/>
        <v/>
      </c>
      <c r="L57" s="6">
        <f t="shared" si="22"/>
        <v>15.333333333333334</v>
      </c>
      <c r="M57" s="8">
        <f t="shared" si="23"/>
        <v>3.6666666666666665</v>
      </c>
      <c r="P57" s="9"/>
    </row>
    <row r="58" spans="1:21" x14ac:dyDescent="0.2">
      <c r="A58" s="1" t="s">
        <v>13</v>
      </c>
      <c r="B58" s="3">
        <v>16</v>
      </c>
      <c r="C58" s="2">
        <f t="shared" si="18"/>
        <v>3</v>
      </c>
      <c r="E58" s="2" t="str">
        <f t="shared" si="19"/>
        <v/>
      </c>
      <c r="F58" s="3">
        <v>16</v>
      </c>
      <c r="G58" s="2">
        <f t="shared" si="20"/>
        <v>3</v>
      </c>
      <c r="H58" s="3">
        <v>16</v>
      </c>
      <c r="I58" s="2">
        <f t="shared" si="21"/>
        <v>3</v>
      </c>
      <c r="J58" s="3" t="s">
        <v>48</v>
      </c>
      <c r="K58" s="2" t="str">
        <f t="shared" si="21"/>
        <v/>
      </c>
      <c r="L58" s="6">
        <f t="shared" si="22"/>
        <v>16</v>
      </c>
      <c r="M58" s="8">
        <f t="shared" si="23"/>
        <v>3</v>
      </c>
      <c r="P58" s="9"/>
    </row>
    <row r="59" spans="1:21" x14ac:dyDescent="0.2">
      <c r="A59" s="1" t="s">
        <v>14</v>
      </c>
      <c r="B59" s="3">
        <v>42</v>
      </c>
      <c r="C59" s="2">
        <f t="shared" si="18"/>
        <v>1</v>
      </c>
      <c r="E59" s="2" t="str">
        <f t="shared" si="19"/>
        <v/>
      </c>
      <c r="F59" s="3">
        <v>42</v>
      </c>
      <c r="G59" s="2">
        <f t="shared" si="20"/>
        <v>1</v>
      </c>
      <c r="H59" s="3">
        <v>42</v>
      </c>
      <c r="I59" s="2">
        <f t="shared" si="21"/>
        <v>1</v>
      </c>
      <c r="J59" s="3" t="s">
        <v>48</v>
      </c>
      <c r="K59" s="2" t="str">
        <f t="shared" si="21"/>
        <v/>
      </c>
      <c r="L59" s="6">
        <f t="shared" si="22"/>
        <v>42</v>
      </c>
      <c r="M59" s="8">
        <f t="shared" si="23"/>
        <v>1</v>
      </c>
      <c r="P59" s="9"/>
      <c r="Q59" t="s">
        <v>95</v>
      </c>
      <c r="R59" t="s">
        <v>104</v>
      </c>
      <c r="U59" t="s">
        <v>105</v>
      </c>
    </row>
    <row r="60" spans="1:21" x14ac:dyDescent="0.2">
      <c r="A60" s="1" t="s">
        <v>15</v>
      </c>
      <c r="B60" s="3">
        <v>8</v>
      </c>
      <c r="C60" s="2">
        <f t="shared" si="18"/>
        <v>5</v>
      </c>
      <c r="D60" s="3">
        <v>8</v>
      </c>
      <c r="E60" s="2">
        <f t="shared" si="19"/>
        <v>5</v>
      </c>
      <c r="F60" s="3">
        <v>8</v>
      </c>
      <c r="G60" s="2">
        <f t="shared" si="20"/>
        <v>5</v>
      </c>
      <c r="H60" s="3">
        <v>8</v>
      </c>
      <c r="I60" s="2">
        <f t="shared" si="21"/>
        <v>5</v>
      </c>
      <c r="J60" s="3" t="s">
        <v>48</v>
      </c>
      <c r="K60" s="2" t="str">
        <f t="shared" si="21"/>
        <v/>
      </c>
      <c r="L60" s="6">
        <f t="shared" si="22"/>
        <v>8</v>
      </c>
      <c r="M60" s="8">
        <f t="shared" si="23"/>
        <v>5</v>
      </c>
      <c r="P60" s="9"/>
    </row>
    <row r="61" spans="1:21" x14ac:dyDescent="0.2">
      <c r="A61" s="1" t="s">
        <v>16</v>
      </c>
      <c r="B61" s="3">
        <v>23</v>
      </c>
      <c r="C61" s="2">
        <f t="shared" si="18"/>
        <v>2</v>
      </c>
      <c r="D61" s="3">
        <v>16</v>
      </c>
      <c r="E61" s="2">
        <f t="shared" si="19"/>
        <v>3</v>
      </c>
      <c r="F61" s="3">
        <v>23</v>
      </c>
      <c r="G61" s="2">
        <f t="shared" si="20"/>
        <v>2</v>
      </c>
      <c r="H61" s="3">
        <v>23</v>
      </c>
      <c r="I61" s="2">
        <f t="shared" si="21"/>
        <v>2</v>
      </c>
      <c r="J61" s="3" t="s">
        <v>48</v>
      </c>
      <c r="K61" s="2" t="str">
        <f t="shared" si="21"/>
        <v/>
      </c>
      <c r="L61" s="6">
        <f t="shared" si="22"/>
        <v>21.25</v>
      </c>
      <c r="M61" s="8">
        <f t="shared" si="23"/>
        <v>2.25</v>
      </c>
      <c r="P61" s="9"/>
    </row>
    <row r="62" spans="1:21" x14ac:dyDescent="0.2">
      <c r="A62" s="1" t="s">
        <v>17</v>
      </c>
      <c r="C62" s="2" t="str">
        <f t="shared" si="18"/>
        <v/>
      </c>
      <c r="D62" s="3">
        <v>16</v>
      </c>
      <c r="E62" s="2">
        <f t="shared" si="19"/>
        <v>3</v>
      </c>
      <c r="F62" s="3">
        <v>16</v>
      </c>
      <c r="G62" s="2">
        <f t="shared" si="20"/>
        <v>3</v>
      </c>
      <c r="H62" s="3">
        <v>16</v>
      </c>
      <c r="I62" s="2">
        <f t="shared" si="21"/>
        <v>3</v>
      </c>
      <c r="J62" s="3" t="s">
        <v>48</v>
      </c>
      <c r="K62" s="2" t="str">
        <f t="shared" si="21"/>
        <v/>
      </c>
      <c r="L62" s="6">
        <f t="shared" si="22"/>
        <v>16</v>
      </c>
      <c r="M62" s="8">
        <f t="shared" si="23"/>
        <v>3</v>
      </c>
      <c r="P62" s="9"/>
    </row>
    <row r="63" spans="1:21" x14ac:dyDescent="0.2">
      <c r="A63" s="1" t="s">
        <v>18</v>
      </c>
      <c r="C63" s="2" t="str">
        <f t="shared" si="18"/>
        <v/>
      </c>
      <c r="D63" s="3">
        <v>23</v>
      </c>
      <c r="E63" s="2">
        <f t="shared" si="19"/>
        <v>2</v>
      </c>
      <c r="F63" s="3">
        <v>16</v>
      </c>
      <c r="G63" s="2">
        <f t="shared" si="20"/>
        <v>3</v>
      </c>
      <c r="H63" s="3">
        <v>16</v>
      </c>
      <c r="I63" s="2">
        <f t="shared" si="21"/>
        <v>3</v>
      </c>
      <c r="J63" s="3" t="s">
        <v>48</v>
      </c>
      <c r="K63" s="2" t="str">
        <f t="shared" si="21"/>
        <v/>
      </c>
      <c r="L63" s="6">
        <f t="shared" si="22"/>
        <v>18.333333333333332</v>
      </c>
      <c r="M63" s="8">
        <f t="shared" si="23"/>
        <v>2.6666666666666665</v>
      </c>
      <c r="N63" s="6">
        <f>AVERAGE(L50:L63)</f>
        <v>19.821428571428573</v>
      </c>
      <c r="O63" s="7">
        <f>AVERAGE(M50:M63)</f>
        <v>2.7857142857142856</v>
      </c>
      <c r="P63" s="9"/>
    </row>
    <row r="64" spans="1:21" x14ac:dyDescent="0.2">
      <c r="A64" s="1" t="s">
        <v>19</v>
      </c>
      <c r="B64" s="3">
        <v>42</v>
      </c>
      <c r="C64" s="2">
        <f t="shared" si="18"/>
        <v>1</v>
      </c>
      <c r="E64" s="2" t="str">
        <f t="shared" si="19"/>
        <v/>
      </c>
      <c r="F64" s="3">
        <v>42</v>
      </c>
      <c r="G64" s="2">
        <f t="shared" si="20"/>
        <v>1</v>
      </c>
      <c r="H64" s="3">
        <v>42</v>
      </c>
      <c r="I64" s="2">
        <f t="shared" si="21"/>
        <v>1</v>
      </c>
      <c r="J64" s="3" t="s">
        <v>48</v>
      </c>
      <c r="K64" s="2" t="str">
        <f t="shared" si="21"/>
        <v/>
      </c>
      <c r="L64" s="6">
        <f t="shared" si="22"/>
        <v>42</v>
      </c>
      <c r="M64" s="8">
        <f t="shared" si="23"/>
        <v>1</v>
      </c>
      <c r="P64" s="9" t="s">
        <v>51</v>
      </c>
      <c r="Q64" t="s">
        <v>95</v>
      </c>
      <c r="R64" t="s">
        <v>106</v>
      </c>
      <c r="U64" t="s">
        <v>107</v>
      </c>
    </row>
    <row r="65" spans="1:21" x14ac:dyDescent="0.2">
      <c r="A65" s="1" t="s">
        <v>20</v>
      </c>
      <c r="B65" s="3">
        <v>23</v>
      </c>
      <c r="C65" s="2">
        <f t="shared" si="18"/>
        <v>2</v>
      </c>
      <c r="E65" s="2" t="str">
        <f t="shared" si="19"/>
        <v/>
      </c>
      <c r="F65" s="3">
        <v>23</v>
      </c>
      <c r="G65" s="2">
        <f t="shared" si="20"/>
        <v>2</v>
      </c>
      <c r="H65" s="3">
        <v>23</v>
      </c>
      <c r="I65" s="2">
        <f t="shared" si="21"/>
        <v>2</v>
      </c>
      <c r="J65" s="3" t="s">
        <v>48</v>
      </c>
      <c r="K65" s="2" t="str">
        <f t="shared" si="21"/>
        <v/>
      </c>
      <c r="L65" s="6">
        <f t="shared" si="22"/>
        <v>23</v>
      </c>
      <c r="M65" s="8">
        <f t="shared" ref="M65:M128" si="24">AVERAGE(C65,E65,G65,I65)</f>
        <v>2</v>
      </c>
      <c r="P65" s="9"/>
    </row>
    <row r="66" spans="1:21" x14ac:dyDescent="0.2">
      <c r="A66" s="1" t="s">
        <v>21</v>
      </c>
      <c r="B66" s="3">
        <v>23</v>
      </c>
      <c r="C66" s="2">
        <f t="shared" si="18"/>
        <v>2</v>
      </c>
      <c r="E66" s="2" t="str">
        <f t="shared" si="19"/>
        <v/>
      </c>
      <c r="F66" s="3">
        <v>23</v>
      </c>
      <c r="G66" s="2">
        <f t="shared" si="20"/>
        <v>2</v>
      </c>
      <c r="H66" s="3">
        <v>23</v>
      </c>
      <c r="I66" s="2">
        <f t="shared" si="21"/>
        <v>2</v>
      </c>
      <c r="J66" s="3" t="s">
        <v>48</v>
      </c>
      <c r="K66" s="2" t="str">
        <f t="shared" si="21"/>
        <v/>
      </c>
      <c r="L66" s="6">
        <f t="shared" si="22"/>
        <v>23</v>
      </c>
      <c r="M66" s="8">
        <f t="shared" si="24"/>
        <v>2</v>
      </c>
      <c r="P66" s="9"/>
    </row>
    <row r="67" spans="1:21" x14ac:dyDescent="0.2">
      <c r="A67" s="1" t="s">
        <v>22</v>
      </c>
      <c r="B67" s="3">
        <v>42</v>
      </c>
      <c r="C67" s="2">
        <f t="shared" si="18"/>
        <v>1</v>
      </c>
      <c r="E67" s="2" t="str">
        <f t="shared" si="19"/>
        <v/>
      </c>
      <c r="F67" s="3">
        <v>42</v>
      </c>
      <c r="G67" s="2">
        <f t="shared" si="20"/>
        <v>1</v>
      </c>
      <c r="H67" s="3">
        <v>42</v>
      </c>
      <c r="I67" s="2">
        <f t="shared" si="21"/>
        <v>1</v>
      </c>
      <c r="J67" s="3" t="s">
        <v>48</v>
      </c>
      <c r="K67" s="2" t="str">
        <f t="shared" si="21"/>
        <v/>
      </c>
      <c r="L67" s="6">
        <f t="shared" si="22"/>
        <v>42</v>
      </c>
      <c r="M67" s="8">
        <f t="shared" si="24"/>
        <v>1</v>
      </c>
      <c r="P67" s="9"/>
    </row>
    <row r="68" spans="1:21" x14ac:dyDescent="0.2">
      <c r="A68" s="1" t="s">
        <v>5</v>
      </c>
      <c r="B68" s="3">
        <v>16</v>
      </c>
      <c r="C68" s="2">
        <f t="shared" si="18"/>
        <v>3</v>
      </c>
      <c r="E68" s="2" t="str">
        <f t="shared" si="19"/>
        <v/>
      </c>
      <c r="F68" s="3">
        <v>16</v>
      </c>
      <c r="G68" s="2">
        <f t="shared" si="20"/>
        <v>3</v>
      </c>
      <c r="H68" s="3">
        <v>23</v>
      </c>
      <c r="I68" s="2">
        <f t="shared" si="21"/>
        <v>2</v>
      </c>
      <c r="J68" s="3" t="s">
        <v>48</v>
      </c>
      <c r="K68" s="2" t="str">
        <f t="shared" si="21"/>
        <v/>
      </c>
      <c r="L68" s="6">
        <f t="shared" si="22"/>
        <v>18.333333333333332</v>
      </c>
      <c r="M68" s="8">
        <f t="shared" si="24"/>
        <v>2.6666666666666665</v>
      </c>
      <c r="P68" s="9"/>
    </row>
    <row r="69" spans="1:21" x14ac:dyDescent="0.2">
      <c r="A69" s="1" t="s">
        <v>23</v>
      </c>
      <c r="B69" s="3">
        <v>15</v>
      </c>
      <c r="C69" s="2">
        <f t="shared" si="18"/>
        <v>4</v>
      </c>
      <c r="E69" s="2" t="str">
        <f t="shared" si="19"/>
        <v/>
      </c>
      <c r="G69" s="2" t="str">
        <f t="shared" si="20"/>
        <v/>
      </c>
      <c r="H69" s="3">
        <v>16</v>
      </c>
      <c r="I69" s="2">
        <f t="shared" si="21"/>
        <v>3</v>
      </c>
      <c r="J69" s="3" t="s">
        <v>48</v>
      </c>
      <c r="K69" s="2" t="str">
        <f t="shared" si="21"/>
        <v/>
      </c>
      <c r="L69" s="6">
        <f t="shared" si="22"/>
        <v>15.5</v>
      </c>
      <c r="M69" s="8">
        <f t="shared" si="24"/>
        <v>3.5</v>
      </c>
      <c r="P69" s="9"/>
    </row>
    <row r="70" spans="1:21" x14ac:dyDescent="0.2">
      <c r="A70" s="1" t="s">
        <v>24</v>
      </c>
      <c r="B70" s="3">
        <v>8</v>
      </c>
      <c r="C70" s="2">
        <f t="shared" si="18"/>
        <v>5</v>
      </c>
      <c r="D70" s="3">
        <v>15</v>
      </c>
      <c r="E70" s="2">
        <f t="shared" si="19"/>
        <v>4</v>
      </c>
      <c r="F70" s="3">
        <v>15</v>
      </c>
      <c r="G70" s="2">
        <f t="shared" si="20"/>
        <v>4</v>
      </c>
      <c r="H70" s="3">
        <v>8</v>
      </c>
      <c r="I70" s="2">
        <f t="shared" si="21"/>
        <v>5</v>
      </c>
      <c r="J70" s="3" t="s">
        <v>48</v>
      </c>
      <c r="K70" s="2" t="str">
        <f t="shared" si="21"/>
        <v/>
      </c>
      <c r="L70" s="6">
        <f t="shared" si="22"/>
        <v>11.5</v>
      </c>
      <c r="M70" s="8">
        <f t="shared" si="24"/>
        <v>4.5</v>
      </c>
      <c r="P70" s="9"/>
    </row>
    <row r="71" spans="1:21" x14ac:dyDescent="0.2">
      <c r="A71" s="1" t="s">
        <v>25</v>
      </c>
      <c r="B71" s="3">
        <v>16</v>
      </c>
      <c r="C71" s="2">
        <f t="shared" si="18"/>
        <v>3</v>
      </c>
      <c r="D71" s="3">
        <v>23</v>
      </c>
      <c r="E71" s="2">
        <f t="shared" si="19"/>
        <v>2</v>
      </c>
      <c r="F71" s="3">
        <v>16</v>
      </c>
      <c r="G71" s="2">
        <f t="shared" si="20"/>
        <v>3</v>
      </c>
      <c r="H71" s="3">
        <v>16</v>
      </c>
      <c r="I71" s="2">
        <f t="shared" si="21"/>
        <v>3</v>
      </c>
      <c r="J71" s="3" t="s">
        <v>48</v>
      </c>
      <c r="K71" s="2" t="str">
        <f t="shared" si="21"/>
        <v/>
      </c>
      <c r="L71" s="6">
        <f t="shared" si="22"/>
        <v>17.75</v>
      </c>
      <c r="M71" s="8">
        <f t="shared" si="24"/>
        <v>2.75</v>
      </c>
      <c r="P71" s="9"/>
    </row>
    <row r="72" spans="1:21" x14ac:dyDescent="0.2">
      <c r="A72" s="1" t="s">
        <v>26</v>
      </c>
      <c r="B72" s="3">
        <v>15</v>
      </c>
      <c r="C72" s="2">
        <f t="shared" si="18"/>
        <v>4</v>
      </c>
      <c r="D72" s="3">
        <v>15</v>
      </c>
      <c r="E72" s="2">
        <f t="shared" si="19"/>
        <v>4</v>
      </c>
      <c r="F72" s="3">
        <v>15</v>
      </c>
      <c r="G72" s="2">
        <f t="shared" si="20"/>
        <v>4</v>
      </c>
      <c r="H72" s="3">
        <v>15</v>
      </c>
      <c r="I72" s="2">
        <f t="shared" si="21"/>
        <v>4</v>
      </c>
      <c r="J72" s="3" t="s">
        <v>48</v>
      </c>
      <c r="K72" s="2" t="str">
        <f t="shared" si="21"/>
        <v/>
      </c>
      <c r="L72" s="6">
        <f t="shared" si="22"/>
        <v>15</v>
      </c>
      <c r="M72" s="8">
        <f t="shared" si="24"/>
        <v>4</v>
      </c>
      <c r="P72" s="9"/>
    </row>
    <row r="73" spans="1:21" x14ac:dyDescent="0.2">
      <c r="A73" s="1" t="s">
        <v>27</v>
      </c>
      <c r="B73" s="3">
        <v>42</v>
      </c>
      <c r="C73" s="2">
        <f t="shared" si="18"/>
        <v>1</v>
      </c>
      <c r="D73" s="3">
        <v>23</v>
      </c>
      <c r="E73" s="2">
        <f t="shared" si="19"/>
        <v>2</v>
      </c>
      <c r="F73" s="3">
        <v>23</v>
      </c>
      <c r="G73" s="2">
        <f t="shared" si="20"/>
        <v>2</v>
      </c>
      <c r="H73" s="3">
        <v>8</v>
      </c>
      <c r="I73" s="2">
        <f t="shared" si="21"/>
        <v>5</v>
      </c>
      <c r="J73" s="3" t="s">
        <v>48</v>
      </c>
      <c r="K73" s="2" t="str">
        <f t="shared" si="21"/>
        <v/>
      </c>
      <c r="L73" s="6">
        <f t="shared" si="22"/>
        <v>24</v>
      </c>
      <c r="M73" s="8">
        <f t="shared" si="24"/>
        <v>2.5</v>
      </c>
      <c r="P73" s="9"/>
    </row>
    <row r="74" spans="1:21" x14ac:dyDescent="0.2">
      <c r="A74" s="1" t="s">
        <v>28</v>
      </c>
      <c r="B74" s="3">
        <v>42</v>
      </c>
      <c r="C74" s="2">
        <f t="shared" si="18"/>
        <v>1</v>
      </c>
      <c r="D74" s="3">
        <v>23</v>
      </c>
      <c r="E74" s="2">
        <f t="shared" si="19"/>
        <v>2</v>
      </c>
      <c r="G74" s="2" t="str">
        <f t="shared" si="20"/>
        <v/>
      </c>
      <c r="H74" s="3">
        <v>42</v>
      </c>
      <c r="I74" s="2">
        <f t="shared" si="21"/>
        <v>1</v>
      </c>
      <c r="J74" s="3" t="s">
        <v>48</v>
      </c>
      <c r="K74" s="2" t="str">
        <f t="shared" si="21"/>
        <v/>
      </c>
      <c r="L74" s="6">
        <f t="shared" si="22"/>
        <v>35.666666666666664</v>
      </c>
      <c r="M74" s="8">
        <f t="shared" si="24"/>
        <v>1.3333333333333333</v>
      </c>
      <c r="P74" s="9"/>
    </row>
    <row r="75" spans="1:21" x14ac:dyDescent="0.2">
      <c r="A75" s="1" t="s">
        <v>29</v>
      </c>
      <c r="B75" s="3">
        <v>15</v>
      </c>
      <c r="C75" s="2">
        <f t="shared" si="18"/>
        <v>4</v>
      </c>
      <c r="D75" s="3">
        <v>8</v>
      </c>
      <c r="E75" s="2">
        <f t="shared" si="19"/>
        <v>5</v>
      </c>
      <c r="G75" s="2" t="str">
        <f t="shared" si="20"/>
        <v/>
      </c>
      <c r="H75" s="3">
        <v>8</v>
      </c>
      <c r="I75" s="2">
        <f t="shared" si="21"/>
        <v>5</v>
      </c>
      <c r="J75" s="3" t="s">
        <v>48</v>
      </c>
      <c r="K75" s="2" t="str">
        <f t="shared" si="21"/>
        <v/>
      </c>
      <c r="L75" s="6">
        <f t="shared" si="22"/>
        <v>10.333333333333334</v>
      </c>
      <c r="M75" s="8">
        <f t="shared" si="24"/>
        <v>4.666666666666667</v>
      </c>
      <c r="P75" s="9"/>
    </row>
    <row r="76" spans="1:21" x14ac:dyDescent="0.2">
      <c r="A76" s="1" t="s">
        <v>30</v>
      </c>
      <c r="B76" s="3">
        <v>16</v>
      </c>
      <c r="C76" s="2">
        <f t="shared" si="18"/>
        <v>3</v>
      </c>
      <c r="D76" s="3">
        <v>23</v>
      </c>
      <c r="E76" s="2">
        <f t="shared" si="19"/>
        <v>2</v>
      </c>
      <c r="F76" s="3">
        <v>15</v>
      </c>
      <c r="G76" s="2">
        <f t="shared" si="20"/>
        <v>4</v>
      </c>
      <c r="H76" s="3">
        <v>15</v>
      </c>
      <c r="I76" s="2">
        <f t="shared" si="21"/>
        <v>4</v>
      </c>
      <c r="J76" s="3" t="s">
        <v>48</v>
      </c>
      <c r="K76" s="2" t="str">
        <f t="shared" si="21"/>
        <v/>
      </c>
      <c r="L76" s="6">
        <f t="shared" si="22"/>
        <v>17.25</v>
      </c>
      <c r="M76" s="8">
        <f t="shared" si="24"/>
        <v>3.25</v>
      </c>
      <c r="P76" s="9"/>
    </row>
    <row r="77" spans="1:21" x14ac:dyDescent="0.2">
      <c r="A77" s="1" t="s">
        <v>31</v>
      </c>
      <c r="B77" s="3">
        <v>16</v>
      </c>
      <c r="C77" s="2">
        <f t="shared" si="18"/>
        <v>3</v>
      </c>
      <c r="D77" s="3">
        <v>16</v>
      </c>
      <c r="E77" s="2">
        <f t="shared" si="19"/>
        <v>3</v>
      </c>
      <c r="F77" s="3">
        <v>16</v>
      </c>
      <c r="G77" s="2">
        <f t="shared" si="20"/>
        <v>3</v>
      </c>
      <c r="H77" s="3">
        <v>16</v>
      </c>
      <c r="I77" s="2">
        <f t="shared" si="21"/>
        <v>3</v>
      </c>
      <c r="J77" s="3" t="s">
        <v>48</v>
      </c>
      <c r="K77" s="2" t="str">
        <f t="shared" si="21"/>
        <v/>
      </c>
      <c r="L77" s="6">
        <f t="shared" si="22"/>
        <v>16</v>
      </c>
      <c r="M77" s="8">
        <f t="shared" si="24"/>
        <v>3</v>
      </c>
      <c r="P77" s="9"/>
    </row>
    <row r="78" spans="1:21" x14ac:dyDescent="0.2">
      <c r="A78" s="1" t="s">
        <v>32</v>
      </c>
      <c r="B78" s="3">
        <v>4</v>
      </c>
      <c r="C78" s="2">
        <f t="shared" si="18"/>
        <v>6</v>
      </c>
      <c r="E78" s="2" t="str">
        <f t="shared" si="19"/>
        <v/>
      </c>
      <c r="F78" s="3">
        <v>4</v>
      </c>
      <c r="G78" s="2">
        <f t="shared" si="20"/>
        <v>6</v>
      </c>
      <c r="H78" s="3">
        <v>8</v>
      </c>
      <c r="I78" s="2">
        <f t="shared" si="21"/>
        <v>5</v>
      </c>
      <c r="J78" s="3" t="s">
        <v>48</v>
      </c>
      <c r="K78" s="2" t="str">
        <f t="shared" si="21"/>
        <v/>
      </c>
      <c r="L78" s="6">
        <f t="shared" si="22"/>
        <v>5.333333333333333</v>
      </c>
      <c r="M78" s="8">
        <f t="shared" si="24"/>
        <v>5.666666666666667</v>
      </c>
      <c r="P78" s="9"/>
      <c r="Q78" t="s">
        <v>95</v>
      </c>
      <c r="R78" t="s">
        <v>101</v>
      </c>
      <c r="U78" t="s">
        <v>102</v>
      </c>
    </row>
    <row r="79" spans="1:21" x14ac:dyDescent="0.2">
      <c r="A79" s="1" t="s">
        <v>33</v>
      </c>
      <c r="B79" s="3">
        <v>16</v>
      </c>
      <c r="C79" s="2">
        <f t="shared" si="18"/>
        <v>3</v>
      </c>
      <c r="D79" s="3">
        <v>23</v>
      </c>
      <c r="E79" s="2">
        <f t="shared" si="19"/>
        <v>2</v>
      </c>
      <c r="F79" s="3">
        <v>42</v>
      </c>
      <c r="G79" s="2">
        <f t="shared" si="20"/>
        <v>1</v>
      </c>
      <c r="H79" s="3">
        <v>42</v>
      </c>
      <c r="I79" s="2">
        <f t="shared" si="21"/>
        <v>1</v>
      </c>
      <c r="J79" s="3" t="s">
        <v>48</v>
      </c>
      <c r="K79" s="2" t="str">
        <f t="shared" si="21"/>
        <v/>
      </c>
      <c r="L79" s="6">
        <f t="shared" si="22"/>
        <v>30.75</v>
      </c>
      <c r="M79" s="8">
        <f t="shared" si="24"/>
        <v>1.75</v>
      </c>
      <c r="P79" s="9"/>
    </row>
    <row r="80" spans="1:21" x14ac:dyDescent="0.2">
      <c r="A80" s="1" t="s">
        <v>34</v>
      </c>
      <c r="B80" s="3">
        <v>42</v>
      </c>
      <c r="C80" s="2">
        <f t="shared" si="18"/>
        <v>1</v>
      </c>
      <c r="D80" s="3">
        <v>23</v>
      </c>
      <c r="E80" s="2">
        <f t="shared" si="19"/>
        <v>2</v>
      </c>
      <c r="F80" s="3">
        <v>42</v>
      </c>
      <c r="G80" s="2">
        <f t="shared" si="20"/>
        <v>1</v>
      </c>
      <c r="H80" s="3">
        <v>42</v>
      </c>
      <c r="I80" s="2">
        <f t="shared" si="21"/>
        <v>1</v>
      </c>
      <c r="J80" s="3" t="s">
        <v>48</v>
      </c>
      <c r="K80" s="2" t="str">
        <f t="shared" si="21"/>
        <v/>
      </c>
      <c r="L80" s="6">
        <f t="shared" si="22"/>
        <v>37.25</v>
      </c>
      <c r="M80" s="8">
        <f t="shared" si="24"/>
        <v>1.25</v>
      </c>
      <c r="P80" s="9"/>
    </row>
    <row r="81" spans="1:16" x14ac:dyDescent="0.2">
      <c r="A81" s="1" t="s">
        <v>35</v>
      </c>
      <c r="B81" s="3">
        <v>15</v>
      </c>
      <c r="C81" s="2">
        <f t="shared" si="18"/>
        <v>4</v>
      </c>
      <c r="D81" s="3">
        <v>16</v>
      </c>
      <c r="E81" s="2">
        <f t="shared" si="19"/>
        <v>3</v>
      </c>
      <c r="F81" s="3">
        <v>16</v>
      </c>
      <c r="G81" s="2">
        <f t="shared" si="20"/>
        <v>3</v>
      </c>
      <c r="H81" s="3">
        <v>15</v>
      </c>
      <c r="I81" s="2">
        <f t="shared" si="21"/>
        <v>4</v>
      </c>
      <c r="J81" s="3" t="s">
        <v>48</v>
      </c>
      <c r="K81" s="2" t="str">
        <f t="shared" si="21"/>
        <v/>
      </c>
      <c r="L81" s="6">
        <f t="shared" si="22"/>
        <v>15.5</v>
      </c>
      <c r="M81" s="8">
        <f t="shared" si="24"/>
        <v>3.5</v>
      </c>
      <c r="P81" s="9"/>
    </row>
    <row r="82" spans="1:16" x14ac:dyDescent="0.2">
      <c r="A82" s="1" t="s">
        <v>36</v>
      </c>
      <c r="B82" s="3">
        <v>4</v>
      </c>
      <c r="C82" s="2">
        <f t="shared" si="18"/>
        <v>6</v>
      </c>
      <c r="D82" s="3">
        <v>16</v>
      </c>
      <c r="E82" s="2">
        <f t="shared" si="19"/>
        <v>3</v>
      </c>
      <c r="F82" s="3">
        <v>15</v>
      </c>
      <c r="G82" s="2">
        <f t="shared" si="20"/>
        <v>4</v>
      </c>
      <c r="H82" s="3">
        <v>16</v>
      </c>
      <c r="I82" s="2">
        <f t="shared" si="21"/>
        <v>3</v>
      </c>
      <c r="J82" s="3">
        <v>16</v>
      </c>
      <c r="K82" s="2">
        <f t="shared" si="21"/>
        <v>3</v>
      </c>
      <c r="L82" s="6">
        <f t="shared" si="22"/>
        <v>13.4</v>
      </c>
      <c r="M82" s="8">
        <f t="shared" si="24"/>
        <v>4</v>
      </c>
      <c r="P82" s="9"/>
    </row>
    <row r="83" spans="1:16" x14ac:dyDescent="0.2">
      <c r="A83" s="1" t="s">
        <v>37</v>
      </c>
      <c r="B83" s="3">
        <v>16</v>
      </c>
      <c r="C83" s="2">
        <f t="shared" si="18"/>
        <v>3</v>
      </c>
      <c r="D83" s="3">
        <v>23</v>
      </c>
      <c r="E83" s="2">
        <f t="shared" si="19"/>
        <v>2</v>
      </c>
      <c r="F83" s="3">
        <v>16</v>
      </c>
      <c r="G83" s="2">
        <f t="shared" si="20"/>
        <v>3</v>
      </c>
      <c r="H83" s="3">
        <v>42</v>
      </c>
      <c r="I83" s="2">
        <f t="shared" si="21"/>
        <v>1</v>
      </c>
      <c r="J83" s="3">
        <v>23</v>
      </c>
      <c r="K83" s="2">
        <f t="shared" si="21"/>
        <v>2</v>
      </c>
      <c r="L83" s="6">
        <f t="shared" si="22"/>
        <v>24</v>
      </c>
      <c r="M83" s="8">
        <f t="shared" si="24"/>
        <v>2.25</v>
      </c>
      <c r="P83" s="9"/>
    </row>
    <row r="84" spans="1:16" x14ac:dyDescent="0.2">
      <c r="A84" s="1" t="s">
        <v>38</v>
      </c>
      <c r="C84" s="2" t="str">
        <f t="shared" si="18"/>
        <v/>
      </c>
      <c r="E84" s="2" t="str">
        <f t="shared" si="19"/>
        <v/>
      </c>
      <c r="F84" s="3">
        <v>23</v>
      </c>
      <c r="G84" s="2">
        <f t="shared" si="20"/>
        <v>2</v>
      </c>
      <c r="H84" s="3">
        <v>23</v>
      </c>
      <c r="I84" s="2">
        <f t="shared" si="21"/>
        <v>2</v>
      </c>
      <c r="J84" s="3">
        <v>23</v>
      </c>
      <c r="K84" s="2">
        <f t="shared" si="21"/>
        <v>2</v>
      </c>
      <c r="L84" s="6">
        <f t="shared" si="22"/>
        <v>23</v>
      </c>
      <c r="M84" s="8">
        <f t="shared" si="24"/>
        <v>2</v>
      </c>
      <c r="P84" s="9"/>
    </row>
    <row r="85" spans="1:16" x14ac:dyDescent="0.2">
      <c r="A85" s="1" t="s">
        <v>39</v>
      </c>
      <c r="B85" s="3">
        <v>16</v>
      </c>
      <c r="C85" s="2">
        <f t="shared" si="18"/>
        <v>3</v>
      </c>
      <c r="D85" s="3">
        <v>16</v>
      </c>
      <c r="E85" s="2">
        <f t="shared" si="19"/>
        <v>3</v>
      </c>
      <c r="F85" s="3">
        <v>15</v>
      </c>
      <c r="G85" s="2">
        <f t="shared" si="20"/>
        <v>4</v>
      </c>
      <c r="H85" s="3">
        <v>15</v>
      </c>
      <c r="I85" s="2">
        <f t="shared" si="21"/>
        <v>4</v>
      </c>
      <c r="K85" s="2" t="str">
        <f t="shared" si="21"/>
        <v/>
      </c>
      <c r="L85" s="6">
        <f t="shared" si="22"/>
        <v>15.5</v>
      </c>
      <c r="M85" s="8">
        <f t="shared" si="24"/>
        <v>3.5</v>
      </c>
      <c r="P85" s="9"/>
    </row>
    <row r="86" spans="1:16" x14ac:dyDescent="0.2">
      <c r="A86" s="1" t="s">
        <v>40</v>
      </c>
      <c r="B86" s="3">
        <v>23</v>
      </c>
      <c r="C86" s="2">
        <f t="shared" si="18"/>
        <v>2</v>
      </c>
      <c r="D86" s="3">
        <v>23</v>
      </c>
      <c r="E86" s="2">
        <f t="shared" si="19"/>
        <v>2</v>
      </c>
      <c r="F86" s="3">
        <v>16</v>
      </c>
      <c r="G86" s="2">
        <f t="shared" si="20"/>
        <v>3</v>
      </c>
      <c r="H86" s="3">
        <v>23</v>
      </c>
      <c r="I86" s="2">
        <f t="shared" si="21"/>
        <v>2</v>
      </c>
      <c r="K86" s="2" t="str">
        <f t="shared" si="21"/>
        <v/>
      </c>
      <c r="L86" s="6">
        <f t="shared" si="22"/>
        <v>21.25</v>
      </c>
      <c r="M86" s="8">
        <f t="shared" si="24"/>
        <v>2.25</v>
      </c>
      <c r="N86" s="6">
        <f>AVERAGE(L64:L86)</f>
        <v>21.622463768115939</v>
      </c>
      <c r="O86" s="7">
        <f>AVERAGE(M64:M86)</f>
        <v>2.7971014492753623</v>
      </c>
      <c r="P86" s="9"/>
    </row>
    <row r="87" spans="1:16" x14ac:dyDescent="0.2">
      <c r="A87" s="1" t="s">
        <v>49</v>
      </c>
      <c r="B87" s="3">
        <v>15</v>
      </c>
      <c r="C87" s="2">
        <f>IF(B87=4,6,IF(B87=8,5,IF(B87=15,4,IF(B87=16,3,IF(B87=23,2,IF(B87=42,1,""))))))</f>
        <v>4</v>
      </c>
      <c r="D87" s="3">
        <v>8</v>
      </c>
      <c r="E87" s="2">
        <f>IF(D87=4,6,IF(D87=8,5,IF(D87=15,4,IF(D87=16,3,IF(D87=23,2,IF(D87=42,1,""))))))</f>
        <v>5</v>
      </c>
      <c r="F87" s="3">
        <v>15</v>
      </c>
      <c r="G87" s="2">
        <f>IF(F87=4,6,IF(F87=8,5,IF(F87=15,4,IF(F87=16,3,IF(F87=23,2,IF(F87=42,1,""))))))</f>
        <v>4</v>
      </c>
      <c r="H87" s="3">
        <v>8</v>
      </c>
      <c r="I87" s="2">
        <f>IF(H87=4,6,IF(H87=8,5,IF(H87=15,4,IF(H87=16,3,IF(H87=23,2,IF(H87=42,1,""))))))</f>
        <v>5</v>
      </c>
      <c r="K87" s="2" t="str">
        <f>IF(J87=4,6,IF(J87=8,5,IF(J87=15,4,IF(J87=16,3,IF(J87=23,2,IF(J87=42,1,""))))))</f>
        <v/>
      </c>
      <c r="L87" s="6">
        <f>AVERAGE(B87,D87,F87,H87,J87)</f>
        <v>11.5</v>
      </c>
      <c r="M87" s="8">
        <f>AVERAGE(C87,E87,G87,I87)</f>
        <v>4.5</v>
      </c>
      <c r="P87" s="9" t="s">
        <v>77</v>
      </c>
    </row>
    <row r="88" spans="1:16" x14ac:dyDescent="0.2">
      <c r="A88" s="1" t="s">
        <v>41</v>
      </c>
      <c r="B88" s="3">
        <v>23</v>
      </c>
      <c r="C88" s="2">
        <f t="shared" si="18"/>
        <v>2</v>
      </c>
      <c r="D88" s="3">
        <v>23</v>
      </c>
      <c r="E88" s="2">
        <f t="shared" si="19"/>
        <v>2</v>
      </c>
      <c r="F88" s="3">
        <v>23</v>
      </c>
      <c r="G88" s="2">
        <f t="shared" si="20"/>
        <v>2</v>
      </c>
      <c r="H88" s="3">
        <v>23</v>
      </c>
      <c r="I88" s="2">
        <f t="shared" si="21"/>
        <v>2</v>
      </c>
      <c r="J88" s="3">
        <v>23</v>
      </c>
      <c r="K88" s="2">
        <f t="shared" si="21"/>
        <v>2</v>
      </c>
      <c r="L88" s="6">
        <f t="shared" si="22"/>
        <v>23</v>
      </c>
      <c r="M88" s="8">
        <f t="shared" si="24"/>
        <v>2</v>
      </c>
      <c r="P88" s="9"/>
    </row>
    <row r="89" spans="1:16" x14ac:dyDescent="0.2">
      <c r="A89" s="1" t="s">
        <v>42</v>
      </c>
      <c r="B89" s="3">
        <v>16</v>
      </c>
      <c r="C89" s="2">
        <f t="shared" si="18"/>
        <v>3</v>
      </c>
      <c r="D89" s="3">
        <v>23</v>
      </c>
      <c r="E89" s="2">
        <f t="shared" si="19"/>
        <v>2</v>
      </c>
      <c r="F89" s="3">
        <v>16</v>
      </c>
      <c r="G89" s="2">
        <f t="shared" si="20"/>
        <v>3</v>
      </c>
      <c r="H89" s="3">
        <v>16</v>
      </c>
      <c r="I89" s="2">
        <f t="shared" si="21"/>
        <v>3</v>
      </c>
      <c r="J89" s="3">
        <v>16</v>
      </c>
      <c r="K89" s="2">
        <f t="shared" si="21"/>
        <v>3</v>
      </c>
      <c r="L89" s="6">
        <f t="shared" si="22"/>
        <v>17.399999999999999</v>
      </c>
      <c r="M89" s="8">
        <f t="shared" si="24"/>
        <v>2.75</v>
      </c>
      <c r="P89" s="9"/>
    </row>
    <row r="90" spans="1:16" x14ac:dyDescent="0.2">
      <c r="A90" s="1" t="s">
        <v>43</v>
      </c>
      <c r="B90" s="3">
        <v>16</v>
      </c>
      <c r="C90" s="2">
        <f t="shared" si="18"/>
        <v>3</v>
      </c>
      <c r="E90" s="2" t="str">
        <f t="shared" si="19"/>
        <v/>
      </c>
      <c r="F90" s="3">
        <v>23</v>
      </c>
      <c r="G90" s="2">
        <f t="shared" si="20"/>
        <v>2</v>
      </c>
      <c r="H90" s="3">
        <v>16</v>
      </c>
      <c r="I90" s="2">
        <f t="shared" si="21"/>
        <v>3</v>
      </c>
      <c r="J90" s="3">
        <v>23</v>
      </c>
      <c r="K90" s="2">
        <f t="shared" si="21"/>
        <v>2</v>
      </c>
      <c r="L90" s="6">
        <f t="shared" si="22"/>
        <v>19.5</v>
      </c>
      <c r="M90" s="8">
        <f t="shared" si="24"/>
        <v>2.6666666666666665</v>
      </c>
      <c r="P90" s="9"/>
    </row>
    <row r="91" spans="1:16" x14ac:dyDescent="0.2">
      <c r="A91" s="1" t="s">
        <v>44</v>
      </c>
      <c r="B91" s="3">
        <v>16</v>
      </c>
      <c r="C91" s="2">
        <f t="shared" si="18"/>
        <v>3</v>
      </c>
      <c r="E91" s="2" t="str">
        <f t="shared" si="19"/>
        <v/>
      </c>
      <c r="F91" s="3">
        <v>16</v>
      </c>
      <c r="G91" s="2">
        <f t="shared" si="20"/>
        <v>3</v>
      </c>
      <c r="H91" s="3">
        <v>16</v>
      </c>
      <c r="I91" s="2">
        <f t="shared" si="21"/>
        <v>3</v>
      </c>
      <c r="K91" s="2" t="str">
        <f t="shared" si="21"/>
        <v/>
      </c>
      <c r="L91" s="6">
        <f t="shared" si="22"/>
        <v>16</v>
      </c>
      <c r="M91" s="8">
        <f t="shared" si="24"/>
        <v>3</v>
      </c>
      <c r="P91" s="9"/>
    </row>
    <row r="92" spans="1:16" x14ac:dyDescent="0.2">
      <c r="A92" s="1" t="s">
        <v>45</v>
      </c>
      <c r="B92" s="3">
        <v>8</v>
      </c>
      <c r="C92" s="2">
        <f t="shared" si="18"/>
        <v>5</v>
      </c>
      <c r="E92" s="2" t="str">
        <f t="shared" si="19"/>
        <v/>
      </c>
      <c r="F92" s="3">
        <v>15</v>
      </c>
      <c r="G92" s="2">
        <f t="shared" si="20"/>
        <v>4</v>
      </c>
      <c r="H92" s="3">
        <v>15</v>
      </c>
      <c r="I92" s="2">
        <f t="shared" si="21"/>
        <v>4</v>
      </c>
      <c r="J92" s="3">
        <v>15</v>
      </c>
      <c r="K92" s="2">
        <f t="shared" si="21"/>
        <v>4</v>
      </c>
      <c r="L92" s="6">
        <f t="shared" si="22"/>
        <v>13.25</v>
      </c>
      <c r="M92" s="8">
        <f t="shared" si="24"/>
        <v>4.333333333333333</v>
      </c>
      <c r="P92" s="9"/>
    </row>
    <row r="93" spans="1:16" x14ac:dyDescent="0.2">
      <c r="A93" s="1" t="s">
        <v>46</v>
      </c>
      <c r="B93" s="3">
        <v>23</v>
      </c>
      <c r="C93" s="2">
        <f t="shared" si="18"/>
        <v>2</v>
      </c>
      <c r="E93" s="2" t="str">
        <f t="shared" si="19"/>
        <v/>
      </c>
      <c r="F93" s="3">
        <v>16</v>
      </c>
      <c r="G93" s="2">
        <f t="shared" si="20"/>
        <v>3</v>
      </c>
      <c r="H93" s="3">
        <v>16</v>
      </c>
      <c r="I93" s="2">
        <f t="shared" si="21"/>
        <v>3</v>
      </c>
      <c r="J93" s="3">
        <v>16</v>
      </c>
      <c r="K93" s="2">
        <f t="shared" si="21"/>
        <v>3</v>
      </c>
      <c r="L93" s="6">
        <f t="shared" si="22"/>
        <v>17.75</v>
      </c>
      <c r="M93" s="8">
        <f t="shared" si="24"/>
        <v>2.6666666666666665</v>
      </c>
      <c r="P93" s="9"/>
    </row>
    <row r="94" spans="1:16" x14ac:dyDescent="0.2">
      <c r="A94" s="1" t="s">
        <v>52</v>
      </c>
      <c r="B94" s="3">
        <v>23</v>
      </c>
      <c r="C94" s="2">
        <f t="shared" si="18"/>
        <v>2</v>
      </c>
      <c r="F94" s="3">
        <v>23</v>
      </c>
      <c r="G94" s="2">
        <f t="shared" si="20"/>
        <v>2</v>
      </c>
      <c r="H94" s="3">
        <v>42</v>
      </c>
      <c r="I94" s="2">
        <f t="shared" si="21"/>
        <v>1</v>
      </c>
      <c r="L94" s="6">
        <f t="shared" si="22"/>
        <v>29.333333333333332</v>
      </c>
      <c r="M94" s="8">
        <f t="shared" si="24"/>
        <v>1.6666666666666667</v>
      </c>
      <c r="P94" s="9"/>
    </row>
    <row r="95" spans="1:16" x14ac:dyDescent="0.2">
      <c r="A95" s="1" t="s">
        <v>53</v>
      </c>
      <c r="B95" s="3">
        <v>23</v>
      </c>
      <c r="C95" s="2">
        <f t="shared" si="18"/>
        <v>2</v>
      </c>
      <c r="E95" s="2" t="str">
        <f t="shared" si="19"/>
        <v/>
      </c>
      <c r="F95" s="3">
        <v>23</v>
      </c>
      <c r="G95" s="2">
        <f t="shared" si="20"/>
        <v>2</v>
      </c>
      <c r="H95" s="3">
        <v>23</v>
      </c>
      <c r="I95" s="2">
        <f t="shared" si="21"/>
        <v>2</v>
      </c>
      <c r="K95" s="2" t="str">
        <f t="shared" si="21"/>
        <v/>
      </c>
      <c r="L95" s="6">
        <f t="shared" si="22"/>
        <v>23</v>
      </c>
      <c r="M95" s="8">
        <f t="shared" si="24"/>
        <v>2</v>
      </c>
      <c r="P95" s="9"/>
    </row>
    <row r="96" spans="1:16" x14ac:dyDescent="0.2">
      <c r="A96" s="1" t="s">
        <v>54</v>
      </c>
      <c r="B96" s="3">
        <v>16</v>
      </c>
      <c r="C96" s="2">
        <f t="shared" si="18"/>
        <v>3</v>
      </c>
      <c r="E96" s="2" t="str">
        <f t="shared" si="19"/>
        <v/>
      </c>
      <c r="F96" s="3">
        <v>23</v>
      </c>
      <c r="G96" s="2">
        <f t="shared" si="20"/>
        <v>2</v>
      </c>
      <c r="H96" s="3">
        <v>16</v>
      </c>
      <c r="I96" s="2">
        <f t="shared" si="21"/>
        <v>3</v>
      </c>
      <c r="K96" s="2" t="str">
        <f t="shared" si="21"/>
        <v/>
      </c>
      <c r="L96" s="6">
        <f t="shared" si="22"/>
        <v>18.333333333333332</v>
      </c>
      <c r="M96" s="8">
        <f t="shared" si="24"/>
        <v>2.6666666666666665</v>
      </c>
      <c r="P96" s="9"/>
    </row>
    <row r="97" spans="1:22" x14ac:dyDescent="0.2">
      <c r="A97" s="1" t="s">
        <v>55</v>
      </c>
      <c r="B97" s="3">
        <v>23</v>
      </c>
      <c r="C97" s="2">
        <f t="shared" si="18"/>
        <v>2</v>
      </c>
      <c r="D97" s="3">
        <v>23</v>
      </c>
      <c r="E97" s="2">
        <f t="shared" si="19"/>
        <v>2</v>
      </c>
      <c r="F97" s="3">
        <v>23</v>
      </c>
      <c r="G97" s="2">
        <f t="shared" si="20"/>
        <v>2</v>
      </c>
      <c r="H97" s="3">
        <v>23</v>
      </c>
      <c r="I97" s="2">
        <f t="shared" si="21"/>
        <v>2</v>
      </c>
      <c r="K97" s="2" t="str">
        <f t="shared" si="21"/>
        <v/>
      </c>
      <c r="L97" s="6">
        <f t="shared" si="22"/>
        <v>23</v>
      </c>
      <c r="M97" s="8">
        <f t="shared" si="24"/>
        <v>2</v>
      </c>
      <c r="P97" s="9"/>
    </row>
    <row r="98" spans="1:22" x14ac:dyDescent="0.2">
      <c r="A98" s="1" t="s">
        <v>56</v>
      </c>
      <c r="B98" s="3">
        <v>15</v>
      </c>
      <c r="C98" s="2">
        <f t="shared" si="18"/>
        <v>4</v>
      </c>
      <c r="D98" s="3">
        <v>16</v>
      </c>
      <c r="E98" s="2">
        <f t="shared" si="19"/>
        <v>3</v>
      </c>
      <c r="F98" s="3">
        <v>23</v>
      </c>
      <c r="G98" s="2">
        <f t="shared" si="20"/>
        <v>2</v>
      </c>
      <c r="H98" s="3">
        <v>16</v>
      </c>
      <c r="I98" s="2">
        <f t="shared" si="21"/>
        <v>3</v>
      </c>
      <c r="J98" s="3">
        <v>16</v>
      </c>
      <c r="K98" s="2">
        <f t="shared" si="21"/>
        <v>3</v>
      </c>
      <c r="L98" s="6">
        <f t="shared" si="22"/>
        <v>17.2</v>
      </c>
      <c r="M98" s="8">
        <f t="shared" si="24"/>
        <v>3</v>
      </c>
      <c r="P98" s="9"/>
    </row>
    <row r="99" spans="1:22" x14ac:dyDescent="0.2">
      <c r="A99" s="1" t="s">
        <v>57</v>
      </c>
      <c r="B99" s="3">
        <v>8</v>
      </c>
      <c r="C99" s="2">
        <f t="shared" si="18"/>
        <v>5</v>
      </c>
      <c r="D99" s="3">
        <v>15</v>
      </c>
      <c r="E99" s="2">
        <f t="shared" si="19"/>
        <v>4</v>
      </c>
      <c r="F99" s="3">
        <v>15</v>
      </c>
      <c r="G99" s="2">
        <f t="shared" si="20"/>
        <v>4</v>
      </c>
      <c r="H99" s="3">
        <v>16</v>
      </c>
      <c r="I99" s="2">
        <f t="shared" si="21"/>
        <v>3</v>
      </c>
      <c r="J99" s="3">
        <v>15</v>
      </c>
      <c r="K99" s="2">
        <f t="shared" si="21"/>
        <v>4</v>
      </c>
      <c r="L99" s="6">
        <f t="shared" si="22"/>
        <v>13.8</v>
      </c>
      <c r="M99" s="8">
        <f t="shared" si="24"/>
        <v>4</v>
      </c>
      <c r="P99" s="9"/>
    </row>
    <row r="100" spans="1:22" x14ac:dyDescent="0.2">
      <c r="A100" s="1" t="s">
        <v>58</v>
      </c>
      <c r="C100" s="2" t="str">
        <f t="shared" si="18"/>
        <v/>
      </c>
      <c r="D100" s="3">
        <v>8</v>
      </c>
      <c r="E100" s="2">
        <f t="shared" si="19"/>
        <v>5</v>
      </c>
      <c r="F100" s="3">
        <v>15</v>
      </c>
      <c r="G100" s="2">
        <f t="shared" si="20"/>
        <v>4</v>
      </c>
      <c r="H100" s="3">
        <v>15</v>
      </c>
      <c r="I100" s="2">
        <f t="shared" si="21"/>
        <v>4</v>
      </c>
      <c r="K100" s="2" t="str">
        <f t="shared" si="21"/>
        <v/>
      </c>
      <c r="L100" s="6">
        <f t="shared" si="22"/>
        <v>12.666666666666666</v>
      </c>
      <c r="M100" s="8">
        <f t="shared" si="24"/>
        <v>4.333333333333333</v>
      </c>
      <c r="P100" s="9"/>
    </row>
    <row r="101" spans="1:22" x14ac:dyDescent="0.2">
      <c r="A101" s="1" t="s">
        <v>59</v>
      </c>
      <c r="B101" s="3">
        <v>8</v>
      </c>
      <c r="C101" s="2">
        <f t="shared" si="18"/>
        <v>5</v>
      </c>
      <c r="D101" s="3">
        <v>8</v>
      </c>
      <c r="E101" s="2">
        <f t="shared" si="19"/>
        <v>5</v>
      </c>
      <c r="F101" s="3">
        <v>8</v>
      </c>
      <c r="G101" s="2">
        <f t="shared" si="20"/>
        <v>5</v>
      </c>
      <c r="H101" s="3">
        <v>15</v>
      </c>
      <c r="I101" s="2">
        <f t="shared" si="21"/>
        <v>4</v>
      </c>
      <c r="J101" s="3">
        <v>8</v>
      </c>
      <c r="K101" s="2">
        <f t="shared" si="21"/>
        <v>5</v>
      </c>
      <c r="L101" s="6">
        <f t="shared" si="22"/>
        <v>9.4</v>
      </c>
      <c r="M101" s="8">
        <f t="shared" si="24"/>
        <v>4.75</v>
      </c>
      <c r="P101" s="9"/>
    </row>
    <row r="102" spans="1:22" x14ac:dyDescent="0.2">
      <c r="A102" s="1" t="s">
        <v>60</v>
      </c>
      <c r="B102" s="3">
        <v>16</v>
      </c>
      <c r="C102" s="2">
        <f t="shared" si="18"/>
        <v>3</v>
      </c>
      <c r="D102" s="3">
        <v>23</v>
      </c>
      <c r="E102" s="2">
        <f t="shared" si="19"/>
        <v>2</v>
      </c>
      <c r="F102" s="3">
        <v>16</v>
      </c>
      <c r="G102" s="2">
        <f t="shared" si="20"/>
        <v>3</v>
      </c>
      <c r="H102" s="3">
        <v>23</v>
      </c>
      <c r="I102" s="2">
        <f t="shared" si="21"/>
        <v>2</v>
      </c>
      <c r="J102" s="3">
        <v>16</v>
      </c>
      <c r="K102" s="2">
        <f t="shared" si="21"/>
        <v>3</v>
      </c>
      <c r="L102" s="6">
        <f t="shared" si="22"/>
        <v>18.8</v>
      </c>
      <c r="M102" s="8">
        <f t="shared" si="24"/>
        <v>2.5</v>
      </c>
      <c r="P102" s="9"/>
    </row>
    <row r="103" spans="1:22" x14ac:dyDescent="0.2">
      <c r="A103" s="1" t="s">
        <v>61</v>
      </c>
      <c r="C103" s="2" t="str">
        <f t="shared" si="18"/>
        <v/>
      </c>
      <c r="D103" s="3">
        <v>8</v>
      </c>
      <c r="E103" s="2">
        <f t="shared" si="19"/>
        <v>5</v>
      </c>
      <c r="F103" s="3">
        <v>8</v>
      </c>
      <c r="G103" s="2">
        <f t="shared" si="20"/>
        <v>5</v>
      </c>
      <c r="H103" s="3">
        <v>8</v>
      </c>
      <c r="I103" s="2">
        <f t="shared" si="21"/>
        <v>5</v>
      </c>
      <c r="K103" s="2" t="str">
        <f t="shared" si="21"/>
        <v/>
      </c>
      <c r="L103" s="6">
        <f t="shared" si="22"/>
        <v>8</v>
      </c>
      <c r="M103" s="8">
        <f t="shared" si="24"/>
        <v>5</v>
      </c>
      <c r="P103" s="9"/>
      <c r="Q103" t="s">
        <v>95</v>
      </c>
      <c r="R103" t="s">
        <v>108</v>
      </c>
      <c r="V103" t="s">
        <v>109</v>
      </c>
    </row>
    <row r="104" spans="1:22" x14ac:dyDescent="0.2">
      <c r="A104" s="1" t="s">
        <v>62</v>
      </c>
      <c r="C104" s="2" t="str">
        <f t="shared" si="18"/>
        <v/>
      </c>
      <c r="D104" s="3">
        <v>23</v>
      </c>
      <c r="E104" s="2">
        <f t="shared" si="19"/>
        <v>2</v>
      </c>
      <c r="F104" s="3">
        <v>23</v>
      </c>
      <c r="G104" s="2">
        <f t="shared" si="20"/>
        <v>2</v>
      </c>
      <c r="H104" s="3">
        <v>15</v>
      </c>
      <c r="I104" s="2">
        <f t="shared" si="21"/>
        <v>4</v>
      </c>
      <c r="K104" s="2" t="str">
        <f t="shared" si="21"/>
        <v/>
      </c>
      <c r="L104" s="6">
        <f t="shared" si="22"/>
        <v>20.333333333333332</v>
      </c>
      <c r="M104" s="8">
        <f t="shared" si="24"/>
        <v>2.6666666666666665</v>
      </c>
      <c r="P104" s="9"/>
    </row>
    <row r="105" spans="1:22" x14ac:dyDescent="0.2">
      <c r="A105" s="1" t="s">
        <v>63</v>
      </c>
      <c r="B105" s="3">
        <v>42</v>
      </c>
      <c r="C105" s="2">
        <f t="shared" si="18"/>
        <v>1</v>
      </c>
      <c r="D105" s="3">
        <v>42</v>
      </c>
      <c r="E105" s="2">
        <f t="shared" si="19"/>
        <v>1</v>
      </c>
      <c r="F105" s="3">
        <v>23</v>
      </c>
      <c r="G105" s="2">
        <f t="shared" si="20"/>
        <v>2</v>
      </c>
      <c r="H105" s="3">
        <v>42</v>
      </c>
      <c r="I105" s="2">
        <f t="shared" si="21"/>
        <v>1</v>
      </c>
      <c r="K105" s="2" t="str">
        <f t="shared" si="21"/>
        <v/>
      </c>
      <c r="L105" s="6">
        <f t="shared" si="22"/>
        <v>37.25</v>
      </c>
      <c r="M105" s="8">
        <f t="shared" si="24"/>
        <v>1.25</v>
      </c>
      <c r="P105" s="9"/>
    </row>
    <row r="106" spans="1:22" x14ac:dyDescent="0.2">
      <c r="A106" s="1" t="s">
        <v>64</v>
      </c>
      <c r="B106" s="3">
        <v>15</v>
      </c>
      <c r="C106" s="2">
        <f t="shared" si="18"/>
        <v>4</v>
      </c>
      <c r="D106" s="3">
        <v>16</v>
      </c>
      <c r="E106" s="2">
        <f t="shared" si="19"/>
        <v>3</v>
      </c>
      <c r="F106" s="3">
        <v>15</v>
      </c>
      <c r="G106" s="2">
        <f t="shared" si="20"/>
        <v>4</v>
      </c>
      <c r="H106" s="3">
        <v>16</v>
      </c>
      <c r="I106" s="2">
        <f t="shared" si="21"/>
        <v>3</v>
      </c>
      <c r="K106" s="2" t="str">
        <f t="shared" si="21"/>
        <v/>
      </c>
      <c r="L106" s="6">
        <f t="shared" si="22"/>
        <v>15.5</v>
      </c>
      <c r="M106" s="8">
        <f t="shared" si="24"/>
        <v>3.5</v>
      </c>
      <c r="P106" s="9"/>
    </row>
    <row r="107" spans="1:22" x14ac:dyDescent="0.2">
      <c r="A107" s="1" t="s">
        <v>65</v>
      </c>
      <c r="B107" s="3">
        <v>23</v>
      </c>
      <c r="C107" s="2">
        <f t="shared" si="18"/>
        <v>2</v>
      </c>
      <c r="E107" s="2" t="str">
        <f t="shared" si="19"/>
        <v/>
      </c>
      <c r="F107" s="3">
        <v>16</v>
      </c>
      <c r="G107" s="2">
        <f t="shared" si="20"/>
        <v>3</v>
      </c>
      <c r="H107" s="3">
        <v>16</v>
      </c>
      <c r="I107" s="2">
        <f t="shared" si="21"/>
        <v>3</v>
      </c>
      <c r="K107" s="2" t="str">
        <f t="shared" si="21"/>
        <v/>
      </c>
      <c r="L107" s="6">
        <f t="shared" si="22"/>
        <v>18.333333333333332</v>
      </c>
      <c r="M107" s="8">
        <f t="shared" si="24"/>
        <v>2.6666666666666665</v>
      </c>
      <c r="P107" s="9"/>
    </row>
    <row r="108" spans="1:22" x14ac:dyDescent="0.2">
      <c r="A108" s="1" t="s">
        <v>66</v>
      </c>
      <c r="B108" s="3">
        <v>23</v>
      </c>
      <c r="C108" s="2">
        <f t="shared" si="18"/>
        <v>2</v>
      </c>
      <c r="D108" s="3">
        <v>23</v>
      </c>
      <c r="E108" s="2">
        <f t="shared" si="19"/>
        <v>2</v>
      </c>
      <c r="F108" s="3">
        <v>42</v>
      </c>
      <c r="G108" s="2">
        <f t="shared" si="20"/>
        <v>1</v>
      </c>
      <c r="H108" s="3">
        <v>23</v>
      </c>
      <c r="I108" s="2">
        <f t="shared" si="21"/>
        <v>2</v>
      </c>
      <c r="K108" s="2" t="str">
        <f t="shared" si="21"/>
        <v/>
      </c>
      <c r="L108" s="6">
        <f t="shared" si="22"/>
        <v>27.75</v>
      </c>
      <c r="M108" s="8">
        <f t="shared" si="24"/>
        <v>1.75</v>
      </c>
      <c r="P108" s="9"/>
    </row>
    <row r="109" spans="1:22" x14ac:dyDescent="0.2">
      <c r="A109" s="1" t="s">
        <v>67</v>
      </c>
      <c r="B109" s="3">
        <v>15</v>
      </c>
      <c r="C109" s="2">
        <f t="shared" si="18"/>
        <v>4</v>
      </c>
      <c r="D109" s="3">
        <v>16</v>
      </c>
      <c r="E109" s="2">
        <f t="shared" si="19"/>
        <v>3</v>
      </c>
      <c r="F109" s="3">
        <v>16</v>
      </c>
      <c r="G109" s="2">
        <f t="shared" si="20"/>
        <v>3</v>
      </c>
      <c r="H109" s="3">
        <v>23</v>
      </c>
      <c r="I109" s="2">
        <f t="shared" si="21"/>
        <v>2</v>
      </c>
      <c r="K109" s="2" t="str">
        <f t="shared" si="21"/>
        <v/>
      </c>
      <c r="L109" s="6">
        <f t="shared" si="22"/>
        <v>17.5</v>
      </c>
      <c r="M109" s="8">
        <f t="shared" si="24"/>
        <v>3</v>
      </c>
      <c r="P109" s="9"/>
    </row>
    <row r="110" spans="1:22" x14ac:dyDescent="0.2">
      <c r="A110" s="1" t="s">
        <v>68</v>
      </c>
      <c r="B110" s="3">
        <v>16</v>
      </c>
      <c r="C110" s="2">
        <f t="shared" si="18"/>
        <v>3</v>
      </c>
      <c r="E110" s="2" t="str">
        <f t="shared" si="19"/>
        <v/>
      </c>
      <c r="F110" s="3">
        <v>16</v>
      </c>
      <c r="G110" s="2">
        <f t="shared" si="20"/>
        <v>3</v>
      </c>
      <c r="H110" s="3">
        <v>16</v>
      </c>
      <c r="I110" s="2">
        <f t="shared" si="21"/>
        <v>3</v>
      </c>
      <c r="K110" s="2" t="str">
        <f t="shared" si="21"/>
        <v/>
      </c>
      <c r="L110" s="6">
        <f t="shared" si="22"/>
        <v>16</v>
      </c>
      <c r="M110" s="8">
        <f t="shared" si="24"/>
        <v>3</v>
      </c>
      <c r="P110" s="9"/>
    </row>
    <row r="111" spans="1:22" x14ac:dyDescent="0.2">
      <c r="A111" s="1" t="s">
        <v>69</v>
      </c>
      <c r="C111" s="2" t="str">
        <f t="shared" si="18"/>
        <v/>
      </c>
      <c r="D111" s="3">
        <v>23</v>
      </c>
      <c r="E111" s="2">
        <f t="shared" si="19"/>
        <v>2</v>
      </c>
      <c r="F111" s="3">
        <v>23</v>
      </c>
      <c r="G111" s="2">
        <f t="shared" si="20"/>
        <v>2</v>
      </c>
      <c r="H111" s="3">
        <v>42</v>
      </c>
      <c r="I111" s="2">
        <f t="shared" si="21"/>
        <v>1</v>
      </c>
      <c r="J111" s="3">
        <v>23</v>
      </c>
      <c r="K111" s="2">
        <f t="shared" si="21"/>
        <v>2</v>
      </c>
      <c r="L111" s="6">
        <f t="shared" si="22"/>
        <v>27.75</v>
      </c>
      <c r="M111" s="8">
        <f t="shared" si="24"/>
        <v>1.6666666666666667</v>
      </c>
      <c r="N111" s="6">
        <f>AVERAGE(L87:L111)</f>
        <v>18.893999999999998</v>
      </c>
      <c r="O111" s="7">
        <f>AVERAGE(M87:M111)</f>
        <v>2.9333333333333331</v>
      </c>
      <c r="P111" s="9"/>
    </row>
    <row r="112" spans="1:22" x14ac:dyDescent="0.2">
      <c r="A112" s="1" t="s">
        <v>70</v>
      </c>
      <c r="B112" s="3">
        <v>23</v>
      </c>
      <c r="C112" s="2">
        <f t="shared" si="18"/>
        <v>2</v>
      </c>
      <c r="D112" s="3">
        <v>16</v>
      </c>
      <c r="E112" s="2">
        <f t="shared" si="19"/>
        <v>3</v>
      </c>
      <c r="F112" s="3">
        <v>23</v>
      </c>
      <c r="G112" s="2">
        <f t="shared" si="20"/>
        <v>2</v>
      </c>
      <c r="H112" s="3">
        <v>23</v>
      </c>
      <c r="I112" s="2">
        <f t="shared" si="21"/>
        <v>2</v>
      </c>
      <c r="J112" s="3">
        <v>16</v>
      </c>
      <c r="K112" s="2">
        <f t="shared" si="21"/>
        <v>3</v>
      </c>
      <c r="L112" s="6">
        <f t="shared" si="22"/>
        <v>20.2</v>
      </c>
      <c r="M112" s="8">
        <f t="shared" si="24"/>
        <v>2.25</v>
      </c>
      <c r="P112" s="9" t="s">
        <v>96</v>
      </c>
    </row>
    <row r="113" spans="1:21" x14ac:dyDescent="0.2">
      <c r="A113" s="1" t="s">
        <v>71</v>
      </c>
      <c r="B113" s="3">
        <v>16</v>
      </c>
      <c r="C113" s="2">
        <f t="shared" si="18"/>
        <v>3</v>
      </c>
      <c r="E113" s="2" t="str">
        <f t="shared" si="19"/>
        <v/>
      </c>
      <c r="F113" s="3">
        <v>16</v>
      </c>
      <c r="G113" s="2">
        <f t="shared" si="20"/>
        <v>3</v>
      </c>
      <c r="H113" s="3">
        <v>23</v>
      </c>
      <c r="I113" s="2">
        <f t="shared" si="21"/>
        <v>2</v>
      </c>
      <c r="K113" s="2" t="str">
        <f t="shared" si="21"/>
        <v/>
      </c>
      <c r="L113" s="6">
        <f t="shared" si="22"/>
        <v>18.333333333333332</v>
      </c>
      <c r="M113" s="8">
        <f t="shared" si="24"/>
        <v>2.6666666666666665</v>
      </c>
      <c r="P113" s="9"/>
    </row>
    <row r="114" spans="1:21" x14ac:dyDescent="0.2">
      <c r="A114" s="1" t="s">
        <v>72</v>
      </c>
      <c r="B114" s="3">
        <v>23</v>
      </c>
      <c r="C114" s="2">
        <f t="shared" si="18"/>
        <v>2</v>
      </c>
      <c r="D114" s="3">
        <v>23</v>
      </c>
      <c r="E114" s="2">
        <f t="shared" si="19"/>
        <v>2</v>
      </c>
      <c r="F114" s="3">
        <v>23</v>
      </c>
      <c r="G114" s="2">
        <f t="shared" si="20"/>
        <v>2</v>
      </c>
      <c r="H114" s="3">
        <v>16</v>
      </c>
      <c r="I114" s="2">
        <f t="shared" si="21"/>
        <v>3</v>
      </c>
      <c r="J114" s="3">
        <v>15</v>
      </c>
      <c r="K114" s="2">
        <f t="shared" si="21"/>
        <v>4</v>
      </c>
      <c r="L114" s="6">
        <f t="shared" si="22"/>
        <v>20</v>
      </c>
      <c r="M114" s="8">
        <f t="shared" si="24"/>
        <v>2.25</v>
      </c>
      <c r="P114" s="9"/>
    </row>
    <row r="115" spans="1:21" x14ac:dyDescent="0.2">
      <c r="A115" s="1" t="s">
        <v>73</v>
      </c>
      <c r="B115" s="3">
        <v>8</v>
      </c>
      <c r="C115" s="2">
        <f t="shared" ref="C115:C135" si="25">IF(B115=4,6,IF(B115=8,5,IF(B115=15,4,IF(B115=16,3,IF(B115=23,2,IF(B115=42,1,""))))))</f>
        <v>5</v>
      </c>
      <c r="D115" s="3">
        <v>8</v>
      </c>
      <c r="E115" s="2">
        <f t="shared" ref="E115:E135" si="26">IF(D115=4,6,IF(D115=8,5,IF(D115=15,4,IF(D115=16,3,IF(D115=23,2,IF(D115=42,1,""))))))</f>
        <v>5</v>
      </c>
      <c r="F115" s="3">
        <v>4</v>
      </c>
      <c r="G115" s="2">
        <f t="shared" ref="G115:G135" si="27">IF(F115=4,6,IF(F115=8,5,IF(F115=15,4,IF(F115=16,3,IF(F115=23,2,IF(F115=42,1,""))))))</f>
        <v>6</v>
      </c>
      <c r="H115" s="3">
        <v>8</v>
      </c>
      <c r="I115" s="2">
        <f t="shared" ref="I115:K135" si="28">IF(H115=4,6,IF(H115=8,5,IF(H115=15,4,IF(H115=16,3,IF(H115=23,2,IF(H115=42,1,""))))))</f>
        <v>5</v>
      </c>
      <c r="J115" s="3">
        <v>4</v>
      </c>
      <c r="K115" s="2">
        <f t="shared" si="28"/>
        <v>6</v>
      </c>
      <c r="L115" s="6">
        <f t="shared" ref="L115:L134" si="29">AVERAGE(B115,D115,F115,H115,J115)</f>
        <v>6.4</v>
      </c>
      <c r="M115" s="8">
        <f t="shared" si="24"/>
        <v>5.25</v>
      </c>
      <c r="P115" s="9"/>
      <c r="Q115" t="s">
        <v>95</v>
      </c>
      <c r="R115" t="s">
        <v>100</v>
      </c>
      <c r="U115" t="s">
        <v>103</v>
      </c>
    </row>
    <row r="116" spans="1:21" x14ac:dyDescent="0.2">
      <c r="A116" s="1" t="s">
        <v>74</v>
      </c>
      <c r="B116" s="3">
        <v>23</v>
      </c>
      <c r="C116" s="2">
        <f t="shared" si="25"/>
        <v>2</v>
      </c>
      <c r="D116" s="3">
        <v>16</v>
      </c>
      <c r="E116" s="2">
        <f t="shared" si="26"/>
        <v>3</v>
      </c>
      <c r="F116" s="3">
        <v>16</v>
      </c>
      <c r="G116" s="2">
        <f t="shared" si="27"/>
        <v>3</v>
      </c>
      <c r="H116" s="3">
        <v>16</v>
      </c>
      <c r="I116" s="2">
        <f t="shared" si="28"/>
        <v>3</v>
      </c>
      <c r="J116" s="3">
        <v>16</v>
      </c>
      <c r="K116" s="2">
        <f t="shared" si="28"/>
        <v>3</v>
      </c>
      <c r="L116" s="6">
        <f t="shared" si="29"/>
        <v>17.399999999999999</v>
      </c>
      <c r="M116" s="8">
        <f t="shared" si="24"/>
        <v>2.75</v>
      </c>
      <c r="P116" s="9"/>
    </row>
    <row r="117" spans="1:21" x14ac:dyDescent="0.2">
      <c r="A117" s="1" t="s">
        <v>75</v>
      </c>
      <c r="B117" s="3">
        <v>8</v>
      </c>
      <c r="C117" s="2">
        <f t="shared" si="25"/>
        <v>5</v>
      </c>
      <c r="D117" s="3">
        <v>23</v>
      </c>
      <c r="E117" s="2">
        <f t="shared" si="26"/>
        <v>2</v>
      </c>
      <c r="F117" s="3">
        <v>15</v>
      </c>
      <c r="G117" s="2">
        <f t="shared" si="27"/>
        <v>4</v>
      </c>
      <c r="H117" s="3">
        <v>16</v>
      </c>
      <c r="I117" s="2">
        <f t="shared" si="28"/>
        <v>3</v>
      </c>
      <c r="J117" s="3">
        <v>8</v>
      </c>
      <c r="K117" s="2">
        <f t="shared" si="28"/>
        <v>5</v>
      </c>
      <c r="L117" s="6">
        <f t="shared" si="29"/>
        <v>14</v>
      </c>
      <c r="M117" s="8">
        <f t="shared" si="24"/>
        <v>3.5</v>
      </c>
      <c r="P117" s="9"/>
    </row>
    <row r="118" spans="1:21" x14ac:dyDescent="0.2">
      <c r="A118" s="1" t="s">
        <v>76</v>
      </c>
      <c r="C118" s="2" t="str">
        <f t="shared" si="25"/>
        <v/>
      </c>
      <c r="D118" s="3">
        <v>42</v>
      </c>
      <c r="E118" s="2">
        <f t="shared" si="26"/>
        <v>1</v>
      </c>
      <c r="F118" s="3">
        <v>23</v>
      </c>
      <c r="G118" s="2">
        <f t="shared" si="27"/>
        <v>2</v>
      </c>
      <c r="H118" s="3">
        <v>42</v>
      </c>
      <c r="I118" s="2">
        <f t="shared" si="28"/>
        <v>1</v>
      </c>
      <c r="J118" s="3">
        <v>23</v>
      </c>
      <c r="K118" s="2">
        <f t="shared" si="28"/>
        <v>2</v>
      </c>
      <c r="L118" s="6">
        <f t="shared" si="29"/>
        <v>32.5</v>
      </c>
      <c r="M118" s="8">
        <f t="shared" si="24"/>
        <v>1.3333333333333333</v>
      </c>
      <c r="P118" s="9"/>
    </row>
    <row r="119" spans="1:21" x14ac:dyDescent="0.2">
      <c r="A119" s="1" t="s">
        <v>78</v>
      </c>
      <c r="B119" s="3">
        <v>23</v>
      </c>
      <c r="C119" s="2">
        <f t="shared" si="25"/>
        <v>2</v>
      </c>
      <c r="E119" s="2" t="str">
        <f t="shared" si="26"/>
        <v/>
      </c>
      <c r="F119" s="3">
        <v>23</v>
      </c>
      <c r="G119" s="2">
        <f t="shared" si="27"/>
        <v>2</v>
      </c>
      <c r="H119" s="3">
        <v>23</v>
      </c>
      <c r="I119" s="2">
        <f t="shared" si="28"/>
        <v>2</v>
      </c>
      <c r="K119" s="2" t="str">
        <f t="shared" si="28"/>
        <v/>
      </c>
      <c r="L119" s="6">
        <f t="shared" si="29"/>
        <v>23</v>
      </c>
      <c r="M119" s="8">
        <f t="shared" si="24"/>
        <v>2</v>
      </c>
      <c r="P119" s="9"/>
    </row>
    <row r="120" spans="1:21" x14ac:dyDescent="0.2">
      <c r="A120" s="1" t="s">
        <v>79</v>
      </c>
      <c r="B120" s="3">
        <v>15</v>
      </c>
      <c r="C120" s="2">
        <f t="shared" si="25"/>
        <v>4</v>
      </c>
      <c r="E120" s="2" t="str">
        <f t="shared" si="26"/>
        <v/>
      </c>
      <c r="F120" s="3">
        <v>16</v>
      </c>
      <c r="G120" s="2">
        <f t="shared" si="27"/>
        <v>3</v>
      </c>
      <c r="H120" s="3">
        <v>15</v>
      </c>
      <c r="I120" s="2">
        <f t="shared" si="28"/>
        <v>4</v>
      </c>
      <c r="K120" s="2" t="str">
        <f t="shared" si="28"/>
        <v/>
      </c>
      <c r="L120" s="6">
        <f t="shared" si="29"/>
        <v>15.333333333333334</v>
      </c>
      <c r="M120" s="8">
        <f t="shared" si="24"/>
        <v>3.6666666666666665</v>
      </c>
      <c r="P120" s="9"/>
    </row>
    <row r="121" spans="1:21" x14ac:dyDescent="0.2">
      <c r="A121" s="1" t="s">
        <v>80</v>
      </c>
      <c r="C121" s="2" t="str">
        <f t="shared" si="25"/>
        <v/>
      </c>
      <c r="D121" s="3">
        <v>23</v>
      </c>
      <c r="E121" s="2">
        <f t="shared" si="26"/>
        <v>2</v>
      </c>
      <c r="F121" s="3">
        <v>23</v>
      </c>
      <c r="G121" s="2">
        <f t="shared" si="27"/>
        <v>2</v>
      </c>
      <c r="H121" s="3">
        <v>23</v>
      </c>
      <c r="I121" s="2">
        <f t="shared" si="28"/>
        <v>2</v>
      </c>
      <c r="J121" s="3">
        <v>23</v>
      </c>
      <c r="K121" s="2">
        <f t="shared" si="28"/>
        <v>2</v>
      </c>
      <c r="L121" s="6">
        <f t="shared" si="29"/>
        <v>23</v>
      </c>
      <c r="M121" s="8">
        <f t="shared" si="24"/>
        <v>2</v>
      </c>
      <c r="P121" s="9"/>
    </row>
    <row r="122" spans="1:21" x14ac:dyDescent="0.2">
      <c r="A122" s="1" t="s">
        <v>81</v>
      </c>
      <c r="B122" s="3">
        <v>42</v>
      </c>
      <c r="C122" s="2">
        <f t="shared" si="25"/>
        <v>1</v>
      </c>
      <c r="D122" s="3">
        <v>42</v>
      </c>
      <c r="E122" s="2">
        <f t="shared" si="26"/>
        <v>1</v>
      </c>
      <c r="F122" s="3">
        <v>23</v>
      </c>
      <c r="G122" s="2">
        <f t="shared" si="27"/>
        <v>2</v>
      </c>
      <c r="H122" s="3">
        <v>23</v>
      </c>
      <c r="I122" s="2">
        <f t="shared" si="28"/>
        <v>2</v>
      </c>
      <c r="K122" s="2" t="str">
        <f t="shared" si="28"/>
        <v/>
      </c>
      <c r="L122" s="6">
        <f t="shared" si="29"/>
        <v>32.5</v>
      </c>
      <c r="M122" s="8">
        <f t="shared" si="24"/>
        <v>1.5</v>
      </c>
      <c r="P122" s="9"/>
    </row>
    <row r="123" spans="1:21" x14ac:dyDescent="0.2">
      <c r="A123" s="1" t="s">
        <v>82</v>
      </c>
      <c r="B123" s="3">
        <v>23</v>
      </c>
      <c r="C123" s="2">
        <f t="shared" si="25"/>
        <v>2</v>
      </c>
      <c r="D123" s="3">
        <v>16</v>
      </c>
      <c r="E123" s="2">
        <f t="shared" si="26"/>
        <v>3</v>
      </c>
      <c r="F123" s="3">
        <v>23</v>
      </c>
      <c r="G123" s="2">
        <f t="shared" si="27"/>
        <v>2</v>
      </c>
      <c r="H123" s="3">
        <v>16</v>
      </c>
      <c r="I123" s="2">
        <f t="shared" si="28"/>
        <v>3</v>
      </c>
      <c r="K123" s="2" t="str">
        <f t="shared" si="28"/>
        <v/>
      </c>
      <c r="L123" s="6">
        <f t="shared" si="29"/>
        <v>19.5</v>
      </c>
      <c r="M123" s="8">
        <f t="shared" si="24"/>
        <v>2.5</v>
      </c>
      <c r="P123" s="9"/>
    </row>
    <row r="124" spans="1:21" x14ac:dyDescent="0.2">
      <c r="A124" s="1" t="s">
        <v>83</v>
      </c>
      <c r="C124" s="2" t="str">
        <f t="shared" si="25"/>
        <v/>
      </c>
      <c r="D124" s="3">
        <v>42</v>
      </c>
      <c r="E124" s="2">
        <f t="shared" si="26"/>
        <v>1</v>
      </c>
      <c r="F124" s="3">
        <v>16</v>
      </c>
      <c r="G124" s="2">
        <f t="shared" si="27"/>
        <v>3</v>
      </c>
      <c r="H124" s="3">
        <v>23</v>
      </c>
      <c r="I124" s="2">
        <f t="shared" si="28"/>
        <v>2</v>
      </c>
      <c r="J124" s="3">
        <v>16</v>
      </c>
      <c r="K124" s="2">
        <f t="shared" si="28"/>
        <v>3</v>
      </c>
      <c r="L124" s="6">
        <f t="shared" si="29"/>
        <v>24.25</v>
      </c>
      <c r="M124" s="8">
        <f t="shared" si="24"/>
        <v>2</v>
      </c>
      <c r="P124" s="9"/>
    </row>
    <row r="125" spans="1:21" x14ac:dyDescent="0.2">
      <c r="A125" s="1" t="s">
        <v>84</v>
      </c>
      <c r="B125" s="3">
        <v>15</v>
      </c>
      <c r="C125" s="2">
        <f t="shared" si="25"/>
        <v>4</v>
      </c>
      <c r="D125" s="3">
        <v>8</v>
      </c>
      <c r="E125" s="2">
        <f t="shared" si="26"/>
        <v>5</v>
      </c>
      <c r="F125" s="3">
        <v>15</v>
      </c>
      <c r="G125" s="2">
        <f t="shared" si="27"/>
        <v>4</v>
      </c>
      <c r="H125" s="3">
        <v>8</v>
      </c>
      <c r="I125" s="2">
        <f t="shared" si="28"/>
        <v>5</v>
      </c>
      <c r="J125" s="3">
        <v>15</v>
      </c>
      <c r="K125" s="2">
        <f t="shared" si="28"/>
        <v>4</v>
      </c>
      <c r="L125" s="6">
        <f t="shared" si="29"/>
        <v>12.2</v>
      </c>
      <c r="M125" s="8">
        <f t="shared" si="24"/>
        <v>4.5</v>
      </c>
      <c r="P125" s="9"/>
    </row>
    <row r="126" spans="1:21" x14ac:dyDescent="0.2">
      <c r="A126" s="1" t="s">
        <v>85</v>
      </c>
      <c r="B126" s="3">
        <v>23</v>
      </c>
      <c r="C126" s="2">
        <f t="shared" si="25"/>
        <v>2</v>
      </c>
      <c r="D126" s="3">
        <v>16</v>
      </c>
      <c r="E126" s="2">
        <f t="shared" si="26"/>
        <v>3</v>
      </c>
      <c r="F126" s="3">
        <v>23</v>
      </c>
      <c r="G126" s="2">
        <f t="shared" si="27"/>
        <v>2</v>
      </c>
      <c r="H126" s="3">
        <v>16</v>
      </c>
      <c r="I126" s="2">
        <f t="shared" si="28"/>
        <v>3</v>
      </c>
      <c r="J126" s="3">
        <v>23</v>
      </c>
      <c r="K126" s="2">
        <f t="shared" si="28"/>
        <v>2</v>
      </c>
      <c r="L126" s="6">
        <f t="shared" si="29"/>
        <v>20.2</v>
      </c>
      <c r="M126" s="8">
        <f t="shared" si="24"/>
        <v>2.5</v>
      </c>
      <c r="P126" s="9"/>
    </row>
    <row r="127" spans="1:21" x14ac:dyDescent="0.2">
      <c r="A127" s="1" t="s">
        <v>86</v>
      </c>
      <c r="C127" s="2" t="str">
        <f t="shared" si="25"/>
        <v/>
      </c>
      <c r="D127" s="3">
        <v>16</v>
      </c>
      <c r="E127" s="2">
        <f t="shared" si="26"/>
        <v>3</v>
      </c>
      <c r="F127" s="3">
        <v>16</v>
      </c>
      <c r="G127" s="2">
        <f t="shared" si="27"/>
        <v>3</v>
      </c>
      <c r="H127" s="3">
        <v>16</v>
      </c>
      <c r="I127" s="2">
        <f t="shared" si="28"/>
        <v>3</v>
      </c>
      <c r="J127" s="3">
        <v>15</v>
      </c>
      <c r="K127" s="2">
        <f t="shared" si="28"/>
        <v>4</v>
      </c>
      <c r="L127" s="6">
        <f t="shared" si="29"/>
        <v>15.75</v>
      </c>
      <c r="M127" s="8">
        <f t="shared" si="24"/>
        <v>3</v>
      </c>
      <c r="P127" s="9"/>
    </row>
    <row r="128" spans="1:21" x14ac:dyDescent="0.2">
      <c r="A128" s="1" t="s">
        <v>87</v>
      </c>
      <c r="B128" s="3">
        <v>42</v>
      </c>
      <c r="C128" s="2">
        <f t="shared" si="25"/>
        <v>1</v>
      </c>
      <c r="D128" s="3">
        <v>23</v>
      </c>
      <c r="E128" s="2">
        <f t="shared" si="26"/>
        <v>2</v>
      </c>
      <c r="F128" s="3">
        <v>16</v>
      </c>
      <c r="G128" s="2">
        <f t="shared" si="27"/>
        <v>3</v>
      </c>
      <c r="H128" s="3">
        <v>23</v>
      </c>
      <c r="I128" s="2">
        <f t="shared" si="28"/>
        <v>2</v>
      </c>
      <c r="J128" s="3">
        <v>16</v>
      </c>
      <c r="K128" s="2">
        <f t="shared" si="28"/>
        <v>3</v>
      </c>
      <c r="L128" s="6">
        <f t="shared" si="29"/>
        <v>24</v>
      </c>
      <c r="M128" s="8">
        <f t="shared" si="24"/>
        <v>2</v>
      </c>
      <c r="P128" s="9"/>
    </row>
    <row r="129" spans="1:16" x14ac:dyDescent="0.2">
      <c r="A129" s="1" t="s">
        <v>88</v>
      </c>
      <c r="B129" s="3">
        <v>16</v>
      </c>
      <c r="C129" s="2">
        <f t="shared" si="25"/>
        <v>3</v>
      </c>
      <c r="D129" s="3">
        <v>23</v>
      </c>
      <c r="E129" s="2">
        <f t="shared" si="26"/>
        <v>2</v>
      </c>
      <c r="F129" s="3">
        <v>23</v>
      </c>
      <c r="G129" s="2">
        <f t="shared" si="27"/>
        <v>2</v>
      </c>
      <c r="H129" s="3">
        <v>23</v>
      </c>
      <c r="I129" s="2">
        <f t="shared" si="28"/>
        <v>2</v>
      </c>
      <c r="J129" s="3">
        <v>23</v>
      </c>
      <c r="K129" s="2">
        <f t="shared" si="28"/>
        <v>2</v>
      </c>
      <c r="L129" s="6">
        <f t="shared" si="29"/>
        <v>21.6</v>
      </c>
      <c r="M129" s="8">
        <f t="shared" ref="M129:M134" si="30">AVERAGE(C129,E129,G129,I129)</f>
        <v>2.25</v>
      </c>
      <c r="P129" s="9"/>
    </row>
    <row r="130" spans="1:16" x14ac:dyDescent="0.2">
      <c r="A130" s="1" t="s">
        <v>89</v>
      </c>
      <c r="B130" s="3">
        <v>16</v>
      </c>
      <c r="C130" s="2">
        <f t="shared" si="25"/>
        <v>3</v>
      </c>
      <c r="D130" s="3">
        <v>16</v>
      </c>
      <c r="E130" s="2">
        <f t="shared" si="26"/>
        <v>3</v>
      </c>
      <c r="F130" s="3">
        <v>16</v>
      </c>
      <c r="G130" s="2">
        <f t="shared" si="27"/>
        <v>3</v>
      </c>
      <c r="H130" s="3">
        <v>23</v>
      </c>
      <c r="I130" s="2">
        <f t="shared" si="28"/>
        <v>2</v>
      </c>
      <c r="J130" s="3">
        <v>16</v>
      </c>
      <c r="K130" s="2">
        <f t="shared" si="28"/>
        <v>3</v>
      </c>
      <c r="L130" s="6">
        <f t="shared" si="29"/>
        <v>17.399999999999999</v>
      </c>
      <c r="M130" s="8">
        <f t="shared" si="30"/>
        <v>2.75</v>
      </c>
      <c r="P130" s="9"/>
    </row>
    <row r="131" spans="1:16" x14ac:dyDescent="0.2">
      <c r="A131" s="1" t="s">
        <v>90</v>
      </c>
      <c r="B131" s="3">
        <v>23</v>
      </c>
      <c r="C131" s="2">
        <f t="shared" si="25"/>
        <v>2</v>
      </c>
      <c r="D131" s="3">
        <v>23</v>
      </c>
      <c r="E131" s="2">
        <f t="shared" si="26"/>
        <v>2</v>
      </c>
      <c r="F131" s="3">
        <v>23</v>
      </c>
      <c r="G131" s="2">
        <f t="shared" si="27"/>
        <v>2</v>
      </c>
      <c r="H131" s="3">
        <v>23</v>
      </c>
      <c r="I131" s="2">
        <f t="shared" si="28"/>
        <v>2</v>
      </c>
      <c r="J131" s="3">
        <v>23</v>
      </c>
      <c r="K131" s="2">
        <f t="shared" si="28"/>
        <v>2</v>
      </c>
      <c r="L131" s="6">
        <f t="shared" si="29"/>
        <v>23</v>
      </c>
      <c r="M131" s="8">
        <f t="shared" si="30"/>
        <v>2</v>
      </c>
      <c r="P131" s="9"/>
    </row>
    <row r="132" spans="1:16" x14ac:dyDescent="0.2">
      <c r="A132" s="1" t="s">
        <v>91</v>
      </c>
      <c r="B132" s="3">
        <v>16</v>
      </c>
      <c r="C132" s="2">
        <f t="shared" si="25"/>
        <v>3</v>
      </c>
      <c r="D132" s="3">
        <v>16</v>
      </c>
      <c r="E132" s="2">
        <f t="shared" si="26"/>
        <v>3</v>
      </c>
      <c r="F132" s="3">
        <v>16</v>
      </c>
      <c r="G132" s="2">
        <f t="shared" si="27"/>
        <v>3</v>
      </c>
      <c r="H132" s="3">
        <v>23</v>
      </c>
      <c r="I132" s="2">
        <f t="shared" si="28"/>
        <v>2</v>
      </c>
      <c r="J132" s="3">
        <v>16</v>
      </c>
      <c r="K132" s="2">
        <f t="shared" si="28"/>
        <v>3</v>
      </c>
      <c r="L132" s="6">
        <f t="shared" si="29"/>
        <v>17.399999999999999</v>
      </c>
      <c r="M132" s="8">
        <f t="shared" si="30"/>
        <v>2.75</v>
      </c>
      <c r="P132" s="9"/>
    </row>
    <row r="133" spans="1:16" x14ac:dyDescent="0.2">
      <c r="A133" s="1" t="s">
        <v>92</v>
      </c>
      <c r="B133" s="3">
        <v>16</v>
      </c>
      <c r="C133" s="2">
        <f t="shared" si="25"/>
        <v>3</v>
      </c>
      <c r="D133" s="3">
        <v>42</v>
      </c>
      <c r="E133" s="2">
        <f t="shared" si="26"/>
        <v>1</v>
      </c>
      <c r="F133" s="3">
        <v>42</v>
      </c>
      <c r="G133" s="2">
        <f t="shared" si="27"/>
        <v>1</v>
      </c>
      <c r="H133" s="3">
        <v>23</v>
      </c>
      <c r="I133" s="2">
        <f t="shared" si="28"/>
        <v>2</v>
      </c>
      <c r="J133" s="3">
        <v>16</v>
      </c>
      <c r="K133" s="2">
        <f t="shared" si="28"/>
        <v>3</v>
      </c>
      <c r="L133" s="6">
        <f t="shared" si="29"/>
        <v>27.8</v>
      </c>
      <c r="M133" s="8">
        <f t="shared" si="30"/>
        <v>1.75</v>
      </c>
      <c r="P133" s="9"/>
    </row>
    <row r="134" spans="1:16" x14ac:dyDescent="0.2">
      <c r="A134" s="1" t="s">
        <v>93</v>
      </c>
      <c r="B134" s="3">
        <v>4</v>
      </c>
      <c r="C134" s="2">
        <f>IF(B134=4,6,IF(B134=8,5,IF(B134=15,4,IF(B134=16,3,IF(B134=23,2,IF(B134=42,1,""))))))</f>
        <v>6</v>
      </c>
      <c r="D134" s="3">
        <v>15</v>
      </c>
      <c r="E134" s="2">
        <f t="shared" si="26"/>
        <v>4</v>
      </c>
      <c r="F134" s="3">
        <v>8</v>
      </c>
      <c r="G134" s="2">
        <f t="shared" si="27"/>
        <v>5</v>
      </c>
      <c r="H134" s="3">
        <v>8</v>
      </c>
      <c r="I134" s="2">
        <f t="shared" si="28"/>
        <v>5</v>
      </c>
      <c r="J134" s="3">
        <v>4</v>
      </c>
      <c r="K134" s="2">
        <f t="shared" si="28"/>
        <v>6</v>
      </c>
      <c r="L134" s="6">
        <f t="shared" si="29"/>
        <v>7.8</v>
      </c>
      <c r="M134" s="8">
        <f t="shared" si="30"/>
        <v>5</v>
      </c>
      <c r="P134" s="9"/>
    </row>
    <row r="135" spans="1:16" x14ac:dyDescent="0.2">
      <c r="A135" s="1" t="s">
        <v>94</v>
      </c>
      <c r="C135" s="2" t="str">
        <f t="shared" si="25"/>
        <v/>
      </c>
      <c r="E135" s="2" t="str">
        <f t="shared" si="26"/>
        <v/>
      </c>
      <c r="G135" s="2" t="str">
        <f t="shared" si="27"/>
        <v/>
      </c>
      <c r="I135" s="2" t="str">
        <f t="shared" si="28"/>
        <v/>
      </c>
      <c r="K135" s="2" t="str">
        <f t="shared" si="28"/>
        <v/>
      </c>
      <c r="L135" s="6" t="s">
        <v>48</v>
      </c>
      <c r="M135" s="8" t="s">
        <v>48</v>
      </c>
      <c r="N135" s="6">
        <f>AVERAGE(L112:L134)</f>
        <v>19.720289855072462</v>
      </c>
      <c r="O135" s="7">
        <f>AVERAGE(M112:M134)</f>
        <v>2.7028985507246377</v>
      </c>
      <c r="P135" s="9"/>
    </row>
    <row r="137" spans="1:16" x14ac:dyDescent="0.2">
      <c r="N137" s="6">
        <f>AVERAGE(N16:N135)</f>
        <v>20.440252587991719</v>
      </c>
      <c r="O137" s="7">
        <f>AVERAGE(O16:O135)</f>
        <v>2.7456582633053226</v>
      </c>
      <c r="P137" t="s">
        <v>97</v>
      </c>
    </row>
  </sheetData>
  <mergeCells count="6">
    <mergeCell ref="P16:P32"/>
    <mergeCell ref="P50:P63"/>
    <mergeCell ref="P64:P86"/>
    <mergeCell ref="P87:P111"/>
    <mergeCell ref="P112:P135"/>
    <mergeCell ref="P33:P49"/>
  </mergeCells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Pommerening</dc:creator>
  <cp:lastModifiedBy>Microsoft Office-Anwender</cp:lastModifiedBy>
  <dcterms:created xsi:type="dcterms:W3CDTF">2015-08-02T09:22:15Z</dcterms:created>
  <dcterms:modified xsi:type="dcterms:W3CDTF">2016-11-04T19:32:08Z</dcterms:modified>
</cp:coreProperties>
</file>